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◎預金Ｇ\$$$$$$$$$$$$いよのかけ橋・いよのめぐみ\いよのかけ橋\修正必要\赤修正\修正後、黒に戻したもの\"/>
    </mc:Choice>
  </mc:AlternateContent>
  <workbookProtection workbookAlgorithmName="SHA-512" workbookHashValue="4jiV7xRKtAtlAuxiHbRvK035LPlQUX9pg1au5YbPdD2qVAQDETwqks7A06kCmWPnQudOizjwwD+AU2b8vRI0fQ==" workbookSaltValue="D3fo1MFFkaKTRy5mHhJ4pQ==" workbookSpinCount="100000" lockStructure="1"/>
  <bookViews>
    <workbookView xWindow="480" yWindow="120" windowWidth="18180" windowHeight="11475"/>
  </bookViews>
  <sheets>
    <sheet name="入力用" sheetId="4" r:id="rId1"/>
    <sheet name="印刷用" sheetId="2" r:id="rId2"/>
  </sheets>
  <definedNames>
    <definedName name="_xlnm._FilterDatabase" localSheetId="1" hidden="1">印刷用!$A$4:$H$4</definedName>
    <definedName name="_xlnm._FilterDatabase" localSheetId="0" hidden="1">入力用!$A$9:$I$9</definedName>
    <definedName name="_xlnm.Print_Area" localSheetId="1">印刷用!$A$1:$I$230</definedName>
    <definedName name="_xlnm.Print_Area" localSheetId="0">入力用!$A$1:$J$109</definedName>
  </definedNames>
  <calcPr calcId="152511"/>
</workbook>
</file>

<file path=xl/calcChain.xml><?xml version="1.0" encoding="utf-8"?>
<calcChain xmlns="http://schemas.openxmlformats.org/spreadsheetml/2006/main">
  <c r="D10" i="4" l="1"/>
  <c r="E4" i="4" l="1"/>
  <c r="E6" i="4" l="1"/>
  <c r="E5" i="4" s="1"/>
  <c r="H7" i="4" l="1"/>
  <c r="F230" i="2" l="1"/>
  <c r="F207" i="2"/>
  <c r="F184" i="2"/>
  <c r="F161" i="2"/>
  <c r="F138" i="2"/>
  <c r="F115" i="2"/>
  <c r="F92" i="2"/>
  <c r="F69" i="2"/>
  <c r="F46" i="2"/>
  <c r="F23" i="2"/>
  <c r="D21" i="2"/>
  <c r="I221" i="2"/>
  <c r="H221" i="2"/>
  <c r="G221" i="2"/>
  <c r="F221" i="2"/>
  <c r="E221" i="2"/>
  <c r="D221" i="2"/>
  <c r="C221" i="2"/>
  <c r="I220" i="2"/>
  <c r="H220" i="2"/>
  <c r="G220" i="2"/>
  <c r="F220" i="2"/>
  <c r="E220" i="2"/>
  <c r="D220" i="2"/>
  <c r="C220" i="2"/>
  <c r="I219" i="2"/>
  <c r="H219" i="2"/>
  <c r="G219" i="2"/>
  <c r="F219" i="2"/>
  <c r="E219" i="2"/>
  <c r="D219" i="2"/>
  <c r="C219" i="2"/>
  <c r="I218" i="2"/>
  <c r="H218" i="2"/>
  <c r="G218" i="2"/>
  <c r="F218" i="2"/>
  <c r="E218" i="2"/>
  <c r="D218" i="2"/>
  <c r="C218" i="2"/>
  <c r="I217" i="2"/>
  <c r="H217" i="2"/>
  <c r="G217" i="2"/>
  <c r="F217" i="2"/>
  <c r="E217" i="2"/>
  <c r="D217" i="2"/>
  <c r="C217" i="2"/>
  <c r="I216" i="2"/>
  <c r="H216" i="2"/>
  <c r="G216" i="2"/>
  <c r="F216" i="2"/>
  <c r="E216" i="2"/>
  <c r="D216" i="2"/>
  <c r="C216" i="2"/>
  <c r="I215" i="2"/>
  <c r="H215" i="2"/>
  <c r="G215" i="2"/>
  <c r="F215" i="2"/>
  <c r="E215" i="2"/>
  <c r="D215" i="2"/>
  <c r="C215" i="2"/>
  <c r="I214" i="2"/>
  <c r="H214" i="2"/>
  <c r="G214" i="2"/>
  <c r="F214" i="2"/>
  <c r="E214" i="2"/>
  <c r="D214" i="2"/>
  <c r="C214" i="2"/>
  <c r="I213" i="2"/>
  <c r="H213" i="2"/>
  <c r="G213" i="2"/>
  <c r="F213" i="2"/>
  <c r="E213" i="2"/>
  <c r="D213" i="2"/>
  <c r="C213" i="2"/>
  <c r="I212" i="2"/>
  <c r="H212" i="2"/>
  <c r="G212" i="2"/>
  <c r="F212" i="2"/>
  <c r="E212" i="2"/>
  <c r="D212" i="2"/>
  <c r="C212" i="2"/>
  <c r="I198" i="2"/>
  <c r="H198" i="2"/>
  <c r="G198" i="2"/>
  <c r="F198" i="2"/>
  <c r="E198" i="2"/>
  <c r="D198" i="2"/>
  <c r="C198" i="2"/>
  <c r="I197" i="2"/>
  <c r="H197" i="2"/>
  <c r="G197" i="2"/>
  <c r="F197" i="2"/>
  <c r="E197" i="2"/>
  <c r="D197" i="2"/>
  <c r="C197" i="2"/>
  <c r="I196" i="2"/>
  <c r="H196" i="2"/>
  <c r="G196" i="2"/>
  <c r="F196" i="2"/>
  <c r="E196" i="2"/>
  <c r="D196" i="2"/>
  <c r="C196" i="2"/>
  <c r="I195" i="2"/>
  <c r="H195" i="2"/>
  <c r="G195" i="2"/>
  <c r="F195" i="2"/>
  <c r="E195" i="2"/>
  <c r="D195" i="2"/>
  <c r="C195" i="2"/>
  <c r="I194" i="2"/>
  <c r="H194" i="2"/>
  <c r="G194" i="2"/>
  <c r="F194" i="2"/>
  <c r="E194" i="2"/>
  <c r="D194" i="2"/>
  <c r="C194" i="2"/>
  <c r="I193" i="2"/>
  <c r="H193" i="2"/>
  <c r="G193" i="2"/>
  <c r="F193" i="2"/>
  <c r="E193" i="2"/>
  <c r="D193" i="2"/>
  <c r="C193" i="2"/>
  <c r="I192" i="2"/>
  <c r="H192" i="2"/>
  <c r="G192" i="2"/>
  <c r="F192" i="2"/>
  <c r="E192" i="2"/>
  <c r="D192" i="2"/>
  <c r="C192" i="2"/>
  <c r="I191" i="2"/>
  <c r="H191" i="2"/>
  <c r="G191" i="2"/>
  <c r="F191" i="2"/>
  <c r="E191" i="2"/>
  <c r="D191" i="2"/>
  <c r="C191" i="2"/>
  <c r="I190" i="2"/>
  <c r="H190" i="2"/>
  <c r="G190" i="2"/>
  <c r="F190" i="2"/>
  <c r="E190" i="2"/>
  <c r="D190" i="2"/>
  <c r="C190" i="2"/>
  <c r="I189" i="2"/>
  <c r="H189" i="2"/>
  <c r="G189" i="2"/>
  <c r="F189" i="2"/>
  <c r="E189" i="2"/>
  <c r="D189" i="2"/>
  <c r="C189" i="2"/>
  <c r="I175" i="2"/>
  <c r="H175" i="2"/>
  <c r="G175" i="2"/>
  <c r="F175" i="2"/>
  <c r="E175" i="2"/>
  <c r="D175" i="2"/>
  <c r="C175" i="2"/>
  <c r="I174" i="2"/>
  <c r="H174" i="2"/>
  <c r="G174" i="2"/>
  <c r="F174" i="2"/>
  <c r="E174" i="2"/>
  <c r="D174" i="2"/>
  <c r="C174" i="2"/>
  <c r="I173" i="2"/>
  <c r="H173" i="2"/>
  <c r="G173" i="2"/>
  <c r="F173" i="2"/>
  <c r="E173" i="2"/>
  <c r="D173" i="2"/>
  <c r="C173" i="2"/>
  <c r="I172" i="2"/>
  <c r="H172" i="2"/>
  <c r="G172" i="2"/>
  <c r="F172" i="2"/>
  <c r="E172" i="2"/>
  <c r="D172" i="2"/>
  <c r="C172" i="2"/>
  <c r="I171" i="2"/>
  <c r="H171" i="2"/>
  <c r="G171" i="2"/>
  <c r="F171" i="2"/>
  <c r="E171" i="2"/>
  <c r="D171" i="2"/>
  <c r="C171" i="2"/>
  <c r="I170" i="2"/>
  <c r="H170" i="2"/>
  <c r="G170" i="2"/>
  <c r="F170" i="2"/>
  <c r="E170" i="2"/>
  <c r="D170" i="2"/>
  <c r="C170" i="2"/>
  <c r="I169" i="2"/>
  <c r="H169" i="2"/>
  <c r="G169" i="2"/>
  <c r="F169" i="2"/>
  <c r="E169" i="2"/>
  <c r="D169" i="2"/>
  <c r="C169" i="2"/>
  <c r="I168" i="2"/>
  <c r="H168" i="2"/>
  <c r="G168" i="2"/>
  <c r="F168" i="2"/>
  <c r="E168" i="2"/>
  <c r="D168" i="2"/>
  <c r="C168" i="2"/>
  <c r="I167" i="2"/>
  <c r="H167" i="2"/>
  <c r="G167" i="2"/>
  <c r="F167" i="2"/>
  <c r="E167" i="2"/>
  <c r="D167" i="2"/>
  <c r="C167" i="2"/>
  <c r="I166" i="2"/>
  <c r="H166" i="2"/>
  <c r="G166" i="2"/>
  <c r="F166" i="2"/>
  <c r="E166" i="2"/>
  <c r="D166" i="2"/>
  <c r="C166" i="2"/>
  <c r="I152" i="2"/>
  <c r="H152" i="2"/>
  <c r="G152" i="2"/>
  <c r="F152" i="2"/>
  <c r="E152" i="2"/>
  <c r="D152" i="2"/>
  <c r="C152" i="2"/>
  <c r="I151" i="2"/>
  <c r="H151" i="2"/>
  <c r="G151" i="2"/>
  <c r="F151" i="2"/>
  <c r="E151" i="2"/>
  <c r="D151" i="2"/>
  <c r="C151" i="2"/>
  <c r="I150" i="2"/>
  <c r="H150" i="2"/>
  <c r="G150" i="2"/>
  <c r="F150" i="2"/>
  <c r="E150" i="2"/>
  <c r="D150" i="2"/>
  <c r="C150" i="2"/>
  <c r="I149" i="2"/>
  <c r="H149" i="2"/>
  <c r="G149" i="2"/>
  <c r="F149" i="2"/>
  <c r="E149" i="2"/>
  <c r="D149" i="2"/>
  <c r="C149" i="2"/>
  <c r="I148" i="2"/>
  <c r="H148" i="2"/>
  <c r="G148" i="2"/>
  <c r="F148" i="2"/>
  <c r="E148" i="2"/>
  <c r="D148" i="2"/>
  <c r="C148" i="2"/>
  <c r="I147" i="2"/>
  <c r="H147" i="2"/>
  <c r="G147" i="2"/>
  <c r="F147" i="2"/>
  <c r="E147" i="2"/>
  <c r="D147" i="2"/>
  <c r="C147" i="2"/>
  <c r="I146" i="2"/>
  <c r="H146" i="2"/>
  <c r="G146" i="2"/>
  <c r="F146" i="2"/>
  <c r="E146" i="2"/>
  <c r="D146" i="2"/>
  <c r="C146" i="2"/>
  <c r="I145" i="2"/>
  <c r="H145" i="2"/>
  <c r="G145" i="2"/>
  <c r="F145" i="2"/>
  <c r="E145" i="2"/>
  <c r="D145" i="2"/>
  <c r="C145" i="2"/>
  <c r="I144" i="2"/>
  <c r="H144" i="2"/>
  <c r="G144" i="2"/>
  <c r="F144" i="2"/>
  <c r="E144" i="2"/>
  <c r="D144" i="2"/>
  <c r="C144" i="2"/>
  <c r="I143" i="2"/>
  <c r="H143" i="2"/>
  <c r="G143" i="2"/>
  <c r="F143" i="2"/>
  <c r="E143" i="2"/>
  <c r="D143" i="2"/>
  <c r="C143" i="2"/>
  <c r="I129" i="2"/>
  <c r="H129" i="2"/>
  <c r="G129" i="2"/>
  <c r="F129" i="2"/>
  <c r="E129" i="2"/>
  <c r="D129" i="2"/>
  <c r="C129" i="2"/>
  <c r="I128" i="2"/>
  <c r="H128" i="2"/>
  <c r="G128" i="2"/>
  <c r="F128" i="2"/>
  <c r="E128" i="2"/>
  <c r="D128" i="2"/>
  <c r="C128" i="2"/>
  <c r="I127" i="2"/>
  <c r="H127" i="2"/>
  <c r="G127" i="2"/>
  <c r="F127" i="2"/>
  <c r="E127" i="2"/>
  <c r="D127" i="2"/>
  <c r="C127" i="2"/>
  <c r="I126" i="2"/>
  <c r="H126" i="2"/>
  <c r="G126" i="2"/>
  <c r="F126" i="2"/>
  <c r="E126" i="2"/>
  <c r="D126" i="2"/>
  <c r="C126" i="2"/>
  <c r="I125" i="2"/>
  <c r="H125" i="2"/>
  <c r="G125" i="2"/>
  <c r="F125" i="2"/>
  <c r="E125" i="2"/>
  <c r="D125" i="2"/>
  <c r="C125" i="2"/>
  <c r="I124" i="2"/>
  <c r="H124" i="2"/>
  <c r="G124" i="2"/>
  <c r="F124" i="2"/>
  <c r="E124" i="2"/>
  <c r="D124" i="2"/>
  <c r="C124" i="2"/>
  <c r="I123" i="2"/>
  <c r="H123" i="2"/>
  <c r="G123" i="2"/>
  <c r="F123" i="2"/>
  <c r="E123" i="2"/>
  <c r="D123" i="2"/>
  <c r="C123" i="2"/>
  <c r="I122" i="2"/>
  <c r="H122" i="2"/>
  <c r="G122" i="2"/>
  <c r="F122" i="2"/>
  <c r="E122" i="2"/>
  <c r="D122" i="2"/>
  <c r="C122" i="2"/>
  <c r="I121" i="2"/>
  <c r="H121" i="2"/>
  <c r="G121" i="2"/>
  <c r="F121" i="2"/>
  <c r="E121" i="2"/>
  <c r="D121" i="2"/>
  <c r="C121" i="2"/>
  <c r="I120" i="2"/>
  <c r="H120" i="2"/>
  <c r="G120" i="2"/>
  <c r="F120" i="2"/>
  <c r="E120" i="2"/>
  <c r="D120" i="2"/>
  <c r="C120" i="2"/>
  <c r="I106" i="2"/>
  <c r="H106" i="2"/>
  <c r="G106" i="2"/>
  <c r="F106" i="2"/>
  <c r="E106" i="2"/>
  <c r="D106" i="2"/>
  <c r="C106" i="2"/>
  <c r="I105" i="2"/>
  <c r="H105" i="2"/>
  <c r="G105" i="2"/>
  <c r="F105" i="2"/>
  <c r="E105" i="2"/>
  <c r="D105" i="2"/>
  <c r="C105" i="2"/>
  <c r="I104" i="2"/>
  <c r="H104" i="2"/>
  <c r="G104" i="2"/>
  <c r="F104" i="2"/>
  <c r="E104" i="2"/>
  <c r="D104" i="2"/>
  <c r="C104" i="2"/>
  <c r="I103" i="2"/>
  <c r="H103" i="2"/>
  <c r="G103" i="2"/>
  <c r="F103" i="2"/>
  <c r="E103" i="2"/>
  <c r="D103" i="2"/>
  <c r="C103" i="2"/>
  <c r="I102" i="2"/>
  <c r="H102" i="2"/>
  <c r="G102" i="2"/>
  <c r="F102" i="2"/>
  <c r="E102" i="2"/>
  <c r="D102" i="2"/>
  <c r="C102" i="2"/>
  <c r="I101" i="2"/>
  <c r="H101" i="2"/>
  <c r="G101" i="2"/>
  <c r="F101" i="2"/>
  <c r="E101" i="2"/>
  <c r="D101" i="2"/>
  <c r="C101" i="2"/>
  <c r="I100" i="2"/>
  <c r="H100" i="2"/>
  <c r="G100" i="2"/>
  <c r="F100" i="2"/>
  <c r="E100" i="2"/>
  <c r="D100" i="2"/>
  <c r="C100" i="2"/>
  <c r="I99" i="2"/>
  <c r="H99" i="2"/>
  <c r="G99" i="2"/>
  <c r="F99" i="2"/>
  <c r="E99" i="2"/>
  <c r="D99" i="2"/>
  <c r="C99" i="2"/>
  <c r="I98" i="2"/>
  <c r="H98" i="2"/>
  <c r="G98" i="2"/>
  <c r="F98" i="2"/>
  <c r="E98" i="2"/>
  <c r="D98" i="2"/>
  <c r="C98" i="2"/>
  <c r="I97" i="2"/>
  <c r="H97" i="2"/>
  <c r="G97" i="2"/>
  <c r="F97" i="2"/>
  <c r="E97" i="2"/>
  <c r="D97" i="2"/>
  <c r="C97" i="2"/>
  <c r="I83" i="2"/>
  <c r="H83" i="2"/>
  <c r="G83" i="2"/>
  <c r="F83" i="2"/>
  <c r="E83" i="2"/>
  <c r="D83" i="2"/>
  <c r="C83" i="2"/>
  <c r="I82" i="2"/>
  <c r="H82" i="2"/>
  <c r="G82" i="2"/>
  <c r="F82" i="2"/>
  <c r="E82" i="2"/>
  <c r="D82" i="2"/>
  <c r="C82" i="2"/>
  <c r="I81" i="2"/>
  <c r="H81" i="2"/>
  <c r="G81" i="2"/>
  <c r="F81" i="2"/>
  <c r="E81" i="2"/>
  <c r="D81" i="2"/>
  <c r="C81" i="2"/>
  <c r="I80" i="2"/>
  <c r="H80" i="2"/>
  <c r="G80" i="2"/>
  <c r="F80" i="2"/>
  <c r="E80" i="2"/>
  <c r="D80" i="2"/>
  <c r="C80" i="2"/>
  <c r="I79" i="2"/>
  <c r="H79" i="2"/>
  <c r="G79" i="2"/>
  <c r="F79" i="2"/>
  <c r="E79" i="2"/>
  <c r="D79" i="2"/>
  <c r="C79" i="2"/>
  <c r="I78" i="2"/>
  <c r="H78" i="2"/>
  <c r="G78" i="2"/>
  <c r="F78" i="2"/>
  <c r="E78" i="2"/>
  <c r="D78" i="2"/>
  <c r="C78" i="2"/>
  <c r="I77" i="2"/>
  <c r="H77" i="2"/>
  <c r="G77" i="2"/>
  <c r="F77" i="2"/>
  <c r="E77" i="2"/>
  <c r="D77" i="2"/>
  <c r="C77" i="2"/>
  <c r="I76" i="2"/>
  <c r="H76" i="2"/>
  <c r="G76" i="2"/>
  <c r="F76" i="2"/>
  <c r="E76" i="2"/>
  <c r="D76" i="2"/>
  <c r="C76" i="2"/>
  <c r="I75" i="2"/>
  <c r="H75" i="2"/>
  <c r="G75" i="2"/>
  <c r="F75" i="2"/>
  <c r="E75" i="2"/>
  <c r="D75" i="2"/>
  <c r="C75" i="2"/>
  <c r="I74" i="2"/>
  <c r="H74" i="2"/>
  <c r="G74" i="2"/>
  <c r="F74" i="2"/>
  <c r="E74" i="2"/>
  <c r="D74" i="2"/>
  <c r="C74" i="2"/>
  <c r="I60" i="2"/>
  <c r="H60" i="2"/>
  <c r="G60" i="2"/>
  <c r="F60" i="2"/>
  <c r="E60" i="2"/>
  <c r="D60" i="2"/>
  <c r="C60" i="2"/>
  <c r="I59" i="2"/>
  <c r="H59" i="2"/>
  <c r="G59" i="2"/>
  <c r="F59" i="2"/>
  <c r="E59" i="2"/>
  <c r="D59" i="2"/>
  <c r="C59" i="2"/>
  <c r="I58" i="2"/>
  <c r="H58" i="2"/>
  <c r="G58" i="2"/>
  <c r="F58" i="2"/>
  <c r="E58" i="2"/>
  <c r="D58" i="2"/>
  <c r="C58" i="2"/>
  <c r="I57" i="2"/>
  <c r="H57" i="2"/>
  <c r="G57" i="2"/>
  <c r="F57" i="2"/>
  <c r="E57" i="2"/>
  <c r="D57" i="2"/>
  <c r="C57" i="2"/>
  <c r="I56" i="2"/>
  <c r="H56" i="2"/>
  <c r="G56" i="2"/>
  <c r="F56" i="2"/>
  <c r="E56" i="2"/>
  <c r="D56" i="2"/>
  <c r="C56" i="2"/>
  <c r="I55" i="2"/>
  <c r="H55" i="2"/>
  <c r="G55" i="2"/>
  <c r="F55" i="2"/>
  <c r="E55" i="2"/>
  <c r="D55" i="2"/>
  <c r="C55" i="2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I51" i="2"/>
  <c r="H51" i="2"/>
  <c r="G51" i="2"/>
  <c r="F51" i="2"/>
  <c r="E51" i="2"/>
  <c r="C51" i="2"/>
  <c r="D51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I5" i="2"/>
  <c r="H5" i="2"/>
  <c r="G5" i="2"/>
  <c r="F5" i="2"/>
  <c r="E5" i="2"/>
  <c r="D5" i="2"/>
  <c r="C5" i="2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I2" i="2"/>
  <c r="E7" i="4"/>
  <c r="F7" i="4" s="1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8" i="4" l="1"/>
  <c r="D22" i="2"/>
  <c r="D68" i="2" s="1"/>
  <c r="D228" i="2"/>
  <c r="D205" i="2"/>
  <c r="D182" i="2"/>
  <c r="D159" i="2"/>
  <c r="D136" i="2"/>
  <c r="D113" i="2"/>
  <c r="D90" i="2"/>
  <c r="D67" i="2"/>
  <c r="D44" i="2"/>
  <c r="I209" i="2"/>
  <c r="I186" i="2"/>
  <c r="I163" i="2"/>
  <c r="I140" i="2"/>
  <c r="I117" i="2"/>
  <c r="I94" i="2"/>
  <c r="I71" i="2"/>
  <c r="I48" i="2"/>
  <c r="I25" i="2"/>
  <c r="A24" i="2" l="1"/>
  <c r="H38" i="2" l="1"/>
  <c r="D229" i="2" l="1"/>
  <c r="D160" i="2" l="1"/>
  <c r="D91" i="2"/>
  <c r="D114" i="2"/>
  <c r="D206" i="2"/>
  <c r="D183" i="2"/>
  <c r="D45" i="2"/>
  <c r="D137" i="2"/>
  <c r="D222" i="2"/>
  <c r="D199" i="2"/>
  <c r="D176" i="2"/>
  <c r="D153" i="2"/>
  <c r="D130" i="2"/>
  <c r="D107" i="2"/>
  <c r="D84" i="2"/>
  <c r="D61" i="2"/>
  <c r="D38" i="2"/>
  <c r="D15" i="2"/>
  <c r="F15" i="2" l="1"/>
  <c r="F16" i="2" s="1"/>
  <c r="H15" i="2"/>
  <c r="H16" i="2" l="1"/>
  <c r="H39" i="2"/>
  <c r="J5" i="2"/>
  <c r="K6" i="2" s="1"/>
  <c r="A1" i="2"/>
  <c r="A208" i="2"/>
  <c r="A185" i="2"/>
  <c r="A162" i="2"/>
  <c r="A139" i="2"/>
  <c r="A116" i="2"/>
  <c r="A93" i="2"/>
  <c r="A70" i="2"/>
  <c r="A47" i="2"/>
  <c r="J6" i="2" l="1"/>
  <c r="H222" i="2"/>
  <c r="F222" i="2"/>
  <c r="H199" i="2"/>
  <c r="F199" i="2"/>
  <c r="H176" i="2"/>
  <c r="F176" i="2"/>
  <c r="H153" i="2"/>
  <c r="F153" i="2"/>
  <c r="H130" i="2"/>
  <c r="F130" i="2"/>
  <c r="H107" i="2"/>
  <c r="F107" i="2"/>
  <c r="H84" i="2"/>
  <c r="F84" i="2"/>
  <c r="H61" i="2"/>
  <c r="F61" i="2"/>
  <c r="F38" i="2"/>
  <c r="D16" i="2" l="1"/>
  <c r="D39" i="2" s="1"/>
  <c r="D62" i="2" s="1"/>
  <c r="D85" i="2" l="1"/>
  <c r="D108" i="2" s="1"/>
  <c r="D131" i="2" s="1"/>
  <c r="D154" i="2" s="1"/>
  <c r="D177" i="2" s="1"/>
  <c r="D200" i="2" s="1"/>
  <c r="D223" i="2" s="1"/>
  <c r="H62" i="2"/>
  <c r="H85" i="2" s="1"/>
  <c r="H108" i="2" s="1"/>
  <c r="H131" i="2" s="1"/>
  <c r="H154" i="2" s="1"/>
  <c r="H177" i="2" s="1"/>
  <c r="H200" i="2" s="1"/>
  <c r="H223" i="2" s="1"/>
  <c r="F39" i="2"/>
  <c r="F62" i="2" s="1"/>
  <c r="F85" i="2" s="1"/>
  <c r="F108" i="2" s="1"/>
  <c r="F131" i="2" s="1"/>
  <c r="F154" i="2" s="1"/>
  <c r="F177" i="2" s="1"/>
  <c r="F200" i="2" s="1"/>
  <c r="F223" i="2" s="1"/>
</calcChain>
</file>

<file path=xl/comments1.xml><?xml version="1.0" encoding="utf-8"?>
<comments xmlns="http://schemas.openxmlformats.org/spreadsheetml/2006/main">
  <authors>
    <author>中矢奈津子</author>
    <author>水野実真</author>
  </authors>
  <commentList>
    <comment ref="E2" authorId="0" shapeId="0">
      <text>
        <r>
          <rPr>
            <sz val="9"/>
            <color indexed="81"/>
            <rFont val="ＭＳ Ｐゴシック"/>
            <family val="3"/>
            <charset val="128"/>
          </rPr>
          <t>yyyy/mm/ddの形式で
入力してください。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yyyy/mm/ddの形式で
入力してください。</t>
        </r>
      </text>
    </comment>
    <comment ref="D9" authorId="1" shapeId="0">
      <text>
        <r>
          <rPr>
            <sz val="9"/>
            <color indexed="81"/>
            <rFont val="MS P ゴシック"/>
            <family val="3"/>
            <charset val="128"/>
          </rPr>
          <t>支払時年齢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yyyy/mm/ddの形式で入力してください。</t>
        </r>
      </text>
    </comment>
  </commentList>
</comments>
</file>

<file path=xl/sharedStrings.xml><?xml version="1.0" encoding="utf-8"?>
<sst xmlns="http://schemas.openxmlformats.org/spreadsheetml/2006/main" count="240" uniqueCount="54">
  <si>
    <t>支払年月日</t>
  </si>
  <si>
    <t>摘要（支払内容）</t>
  </si>
  <si>
    <t>支払区分</t>
  </si>
  <si>
    <t>支払先氏名又は名称</t>
  </si>
  <si>
    <t xml:space="preserve">      教育資金支出のうち、租税特別措置法第７０条の２の２第７項に規定する、その金額が少額の支出であるものは以下のとおりです。</t>
    <phoneticPr fontId="1"/>
  </si>
  <si>
    <t>　　　　受　贈　者　の　代　理　人　：</t>
    <phoneticPr fontId="1"/>
  </si>
  <si>
    <t xml:space="preserve">                   　　　     受　贈　者　：</t>
    <phoneticPr fontId="1"/>
  </si>
  <si>
    <t>学校等小計</t>
    <rPh sb="3" eb="5">
      <t>ショウケイ</t>
    </rPh>
    <phoneticPr fontId="1"/>
  </si>
  <si>
    <t>学校等以外小計</t>
    <rPh sb="0" eb="2">
      <t>ガッコウ</t>
    </rPh>
    <rPh sb="2" eb="3">
      <t>トウ</t>
    </rPh>
    <rPh sb="3" eb="5">
      <t>イガイ</t>
    </rPh>
    <rPh sb="5" eb="7">
      <t>ショウケイ</t>
    </rPh>
    <phoneticPr fontId="1"/>
  </si>
  <si>
    <t>学校等合計</t>
    <rPh sb="0" eb="2">
      <t>ガッコウ</t>
    </rPh>
    <rPh sb="2" eb="3">
      <t>トウ</t>
    </rPh>
    <rPh sb="3" eb="5">
      <t>ゴウケイ</t>
    </rPh>
    <phoneticPr fontId="1"/>
  </si>
  <si>
    <t>学校等以外合計</t>
    <rPh sb="0" eb="2">
      <t>ガッコウ</t>
    </rPh>
    <rPh sb="2" eb="3">
      <t>トウ</t>
    </rPh>
    <rPh sb="3" eb="5">
      <t>イガイ</t>
    </rPh>
    <rPh sb="5" eb="7">
      <t>ゴウケイ</t>
    </rPh>
    <phoneticPr fontId="1"/>
  </si>
  <si>
    <t>小　計</t>
    <phoneticPr fontId="1"/>
  </si>
  <si>
    <t>　　　　受　贈　者　の　代　理　人　：</t>
    <phoneticPr fontId="1"/>
  </si>
  <si>
    <t>上記のとおり、相違ありません</t>
    <phoneticPr fontId="1"/>
  </si>
  <si>
    <t>受贈者の生年月日</t>
    <rPh sb="0" eb="3">
      <t>ジュゾウシャ</t>
    </rPh>
    <rPh sb="4" eb="6">
      <t>セイネン</t>
    </rPh>
    <rPh sb="6" eb="8">
      <t>ガッピ</t>
    </rPh>
    <phoneticPr fontId="1"/>
  </si>
  <si>
    <t>受贈者の年齢
（提出日時点）</t>
    <rPh sb="0" eb="3">
      <t>ジュゾウシャ</t>
    </rPh>
    <rPh sb="4" eb="6">
      <t>ネンレイ</t>
    </rPh>
    <rPh sb="8" eb="10">
      <t>テイシュツ</t>
    </rPh>
    <rPh sb="10" eb="11">
      <t>ビ</t>
    </rPh>
    <rPh sb="11" eb="13">
      <t>ジテン</t>
    </rPh>
    <phoneticPr fontId="1"/>
  </si>
  <si>
    <t>提出日：</t>
    <rPh sb="0" eb="2">
      <t>テイシュツ</t>
    </rPh>
    <rPh sb="2" eb="3">
      <t>ビ</t>
    </rPh>
    <phoneticPr fontId="1"/>
  </si>
  <si>
    <t>支払先住所又は所在地（※２）</t>
    <phoneticPr fontId="1"/>
  </si>
  <si>
    <t xml:space="preserve"> 　支払金額（※１）</t>
    <phoneticPr fontId="1"/>
  </si>
  <si>
    <t>合　計</t>
    <phoneticPr fontId="1"/>
  </si>
  <si>
    <t>支払先住所又は所在地（※２）</t>
    <phoneticPr fontId="1"/>
  </si>
  <si>
    <t xml:space="preserve">      教育資金支出のうち、租税特別措置法第７０条の２の２第７項に規定する、その金額が少額の支出であるものは以下のとおりです。</t>
    <phoneticPr fontId="1"/>
  </si>
  <si>
    <t>小　計</t>
    <phoneticPr fontId="1"/>
  </si>
  <si>
    <t>合　計</t>
    <phoneticPr fontId="1"/>
  </si>
  <si>
    <t>上記のとおり、相違ありません</t>
    <phoneticPr fontId="1"/>
  </si>
  <si>
    <t xml:space="preserve">                   　　　     受　贈　者　：</t>
    <phoneticPr fontId="1"/>
  </si>
  <si>
    <t>　　　　受　贈　者　の　代　理　人　：</t>
    <phoneticPr fontId="1"/>
  </si>
  <si>
    <t xml:space="preserve"> 　支払金額（※１）</t>
    <phoneticPr fontId="1"/>
  </si>
  <si>
    <t xml:space="preserve">      教育資金支出のうち、租税特別措置法第７０条の２の２第７項に規定する、その金額が少額の支出であるものは以下のとおりです。</t>
    <phoneticPr fontId="1"/>
  </si>
  <si>
    <t>小　計</t>
    <phoneticPr fontId="1"/>
  </si>
  <si>
    <t xml:space="preserve">                   　　　     受　贈　者　：</t>
    <phoneticPr fontId="1"/>
  </si>
  <si>
    <t>摘要（支払内容）</t>
    <phoneticPr fontId="1"/>
  </si>
  <si>
    <t>支払先氏名又は名称</t>
    <phoneticPr fontId="1"/>
  </si>
  <si>
    <t xml:space="preserve">      教育資金支出のうち、租税特別措置法第７０条の２の２第７項に規定する、その金額が少額の支出であるものは以下のとおりです。</t>
    <phoneticPr fontId="1"/>
  </si>
  <si>
    <t>小　計</t>
    <phoneticPr fontId="1"/>
  </si>
  <si>
    <t xml:space="preserve">    （※１）領収書に記載された金額が１回１万円（税込）以下、かつ、その年中における合計支払金額が２４万円以下まで</t>
    <phoneticPr fontId="1"/>
  </si>
  <si>
    <t xml:space="preserve">    （※２）支払先が学校等の場合は、「支払先住所又は所在地」の記載は省略することができます。</t>
    <phoneticPr fontId="1"/>
  </si>
  <si>
    <t xml:space="preserve">    （※１）領収書に記載された金額が１回１万円（税込）以下、かつ、その年中における合計支払金額が２４万円以下まで</t>
    <phoneticPr fontId="1"/>
  </si>
  <si>
    <t xml:space="preserve">    （※１）領収書に記載された金額が１回１万円（税込）以下、かつ、その年中における合計支払金額が２４万円以下まで</t>
    <phoneticPr fontId="1"/>
  </si>
  <si>
    <t xml:space="preserve">    （※１）領収書に記載された金額が１回１万円（税込）以下、かつ、その年中における合計支払金額が２４万円以下まで</t>
    <phoneticPr fontId="1"/>
  </si>
  <si>
    <t xml:space="preserve">    （※２）支払先が学校等の場合は、「支払先住所又は所在地」の記載は省略することができます。</t>
    <phoneticPr fontId="1"/>
  </si>
  <si>
    <t xml:space="preserve">    （※２）支払先が学校等の場合は、「支払先住所又は所在地」の記載は省略することができます。</t>
    <phoneticPr fontId="1"/>
  </si>
  <si>
    <t>少額教育資金支出支払明細書</t>
    <phoneticPr fontId="1"/>
  </si>
  <si>
    <t>受贈者の
生年月日（西暦）</t>
    <rPh sb="0" eb="3">
      <t>ジュゾウシャ</t>
    </rPh>
    <rPh sb="5" eb="7">
      <t>セイネン</t>
    </rPh>
    <rPh sb="7" eb="9">
      <t>ガッピ</t>
    </rPh>
    <rPh sb="10" eb="12">
      <t>セイレキ</t>
    </rPh>
    <phoneticPr fontId="1"/>
  </si>
  <si>
    <t>支払先住所又は所在地</t>
    <phoneticPr fontId="1"/>
  </si>
  <si>
    <t>年齢</t>
    <rPh sb="0" eb="2">
      <t>ネンレイ</t>
    </rPh>
    <phoneticPr fontId="1"/>
  </si>
  <si>
    <t>-</t>
    <phoneticPr fontId="1"/>
  </si>
  <si>
    <t>学校等</t>
    <rPh sb="0" eb="2">
      <t>ガッコウ</t>
    </rPh>
    <rPh sb="2" eb="3">
      <t>トウ</t>
    </rPh>
    <phoneticPr fontId="1"/>
  </si>
  <si>
    <t>学校等以外</t>
    <rPh sb="0" eb="2">
      <t>ガッコウ</t>
    </rPh>
    <rPh sb="2" eb="3">
      <t>トウ</t>
    </rPh>
    <rPh sb="3" eb="5">
      <t>イガイ</t>
    </rPh>
    <phoneticPr fontId="1"/>
  </si>
  <si>
    <t>支払区分</t>
    <rPh sb="0" eb="2">
      <t>シハライ</t>
    </rPh>
    <rPh sb="2" eb="4">
      <t>クブン</t>
    </rPh>
    <phoneticPr fontId="1"/>
  </si>
  <si>
    <t>NO</t>
    <phoneticPr fontId="1"/>
  </si>
  <si>
    <t>合計支払金額</t>
    <rPh sb="0" eb="2">
      <t>ゴウケイ</t>
    </rPh>
    <rPh sb="2" eb="4">
      <t>シハライ</t>
    </rPh>
    <rPh sb="4" eb="6">
      <t>キンガク</t>
    </rPh>
    <phoneticPr fontId="1"/>
  </si>
  <si>
    <t xml:space="preserve"> 　支払金額（注２）</t>
    <rPh sb="7" eb="8">
      <t>チュウ</t>
    </rPh>
    <phoneticPr fontId="1"/>
  </si>
  <si>
    <t>01-7-3080-(060-1)(2023.5)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</si>
</sst>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¥&quot;#,##0_);[Red]\(&quot;¥&quot;#,##0\)"/>
    <numFmt numFmtId="177" formatCode="yyyy&quot;年&quot;m&quot;月&quot;d&quot;日&quot;;@"/>
    <numFmt numFmtId="178" formatCode="[$-411]yyyy\ &quot; 年分　少額教育資金支出支払明細書&quot;;@"/>
    <numFmt numFmtId="179" formatCode="yyyy"/>
    <numFmt numFmtId="180" formatCode="[$-F800]dddd\,\ mmmm\ dd\,\ yyyy"/>
    <numFmt numFmtId="181" formatCode="yyyy/m/d;@"/>
    <numFmt numFmtId="182" formatCode=";;;"/>
    <numFmt numFmtId="183" formatCode="#,##0_);[Red]\(#,##0\)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.5"/>
      <color rgb="FF0000FF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auto="1"/>
      </right>
      <top style="thin">
        <color indexed="64"/>
      </top>
      <bottom style="dotted">
        <color theme="1"/>
      </bottom>
      <diagonal/>
    </border>
    <border>
      <left style="thin">
        <color theme="1"/>
      </left>
      <right style="thin">
        <color auto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auto="1"/>
      </right>
      <top style="dotted">
        <color theme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theme="1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dotted">
        <color indexed="64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theme="1"/>
      </right>
      <top style="dotted">
        <color indexed="64"/>
      </top>
      <bottom style="thin">
        <color indexed="64"/>
      </bottom>
      <diagonal/>
    </border>
    <border>
      <left style="thin">
        <color theme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dotted">
        <color theme="1"/>
      </bottom>
      <diagonal/>
    </border>
    <border>
      <left/>
      <right style="thin">
        <color auto="1"/>
      </right>
      <top style="thin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2" borderId="6" applyNumberFormat="0" applyFont="0" applyAlignment="0" applyProtection="0">
      <alignment vertical="center"/>
    </xf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14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80" fontId="11" fillId="0" borderId="0" xfId="2" applyNumberFormat="1" applyFont="1" applyFill="1" applyBorder="1" applyAlignment="1" applyProtection="1">
      <alignment horizontal="center" vertical="center"/>
    </xf>
    <xf numFmtId="180" fontId="11" fillId="0" borderId="0" xfId="2" applyNumberFormat="1" applyFont="1" applyFill="1" applyBorder="1" applyProtection="1">
      <alignment vertical="center"/>
    </xf>
    <xf numFmtId="0" fontId="4" fillId="0" borderId="0" xfId="0" applyFont="1" applyAlignment="1"/>
    <xf numFmtId="179" fontId="4" fillId="0" borderId="0" xfId="0" applyNumberFormat="1" applyFont="1">
      <alignment vertical="center"/>
    </xf>
    <xf numFmtId="0" fontId="18" fillId="0" borderId="0" xfId="2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177" fontId="11" fillId="0" borderId="8" xfId="2" applyNumberFormat="1" applyFont="1" applyFill="1" applyBorder="1" applyAlignment="1" applyProtection="1">
      <alignment horizontal="center" vertical="distributed"/>
    </xf>
    <xf numFmtId="176" fontId="12" fillId="0" borderId="8" xfId="2" applyNumberFormat="1" applyFont="1" applyFill="1" applyBorder="1" applyAlignment="1" applyProtection="1">
      <alignment horizontal="right" vertical="center"/>
    </xf>
    <xf numFmtId="0" fontId="4" fillId="0" borderId="8" xfId="2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center" vertical="center" wrapText="1"/>
    </xf>
    <xf numFmtId="177" fontId="11" fillId="0" borderId="9" xfId="2" applyNumberFormat="1" applyFont="1" applyFill="1" applyBorder="1" applyAlignment="1" applyProtection="1">
      <alignment horizontal="center" vertical="distributed"/>
    </xf>
    <xf numFmtId="176" fontId="12" fillId="0" borderId="9" xfId="2" applyNumberFormat="1" applyFont="1" applyFill="1" applyBorder="1" applyAlignment="1" applyProtection="1">
      <alignment horizontal="right" vertical="center"/>
    </xf>
    <xf numFmtId="0" fontId="4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177" fontId="11" fillId="0" borderId="10" xfId="2" applyNumberFormat="1" applyFont="1" applyFill="1" applyBorder="1" applyAlignment="1" applyProtection="1">
      <alignment horizontal="center" vertical="distributed"/>
    </xf>
    <xf numFmtId="176" fontId="12" fillId="0" borderId="10" xfId="2" applyNumberFormat="1" applyFont="1" applyFill="1" applyBorder="1" applyAlignment="1" applyProtection="1">
      <alignment horizontal="right" vertical="center"/>
    </xf>
    <xf numFmtId="0" fontId="11" fillId="0" borderId="10" xfId="2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center" vertical="center" wrapText="1"/>
    </xf>
    <xf numFmtId="176" fontId="6" fillId="0" borderId="2" xfId="1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vertical="center"/>
    </xf>
    <xf numFmtId="0" fontId="19" fillId="0" borderId="2" xfId="0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>
      <alignment vertical="center"/>
    </xf>
    <xf numFmtId="0" fontId="17" fillId="0" borderId="0" xfId="0" applyFont="1" applyFill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>
      <alignment vertical="center"/>
    </xf>
    <xf numFmtId="0" fontId="17" fillId="0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left" vertical="center"/>
    </xf>
    <xf numFmtId="182" fontId="0" fillId="0" borderId="0" xfId="0" applyNumberFormat="1" applyAlignment="1" applyProtection="1">
      <alignment horizontal="center" vertical="center"/>
    </xf>
    <xf numFmtId="0" fontId="0" fillId="0" borderId="0" xfId="0" applyFill="1" applyAlignment="1" applyProtection="1"/>
    <xf numFmtId="0" fontId="23" fillId="0" borderId="0" xfId="0" applyFont="1" applyAlignment="1" applyProtection="1"/>
    <xf numFmtId="178" fontId="24" fillId="0" borderId="0" xfId="0" applyNumberFormat="1" applyFont="1" applyAlignment="1" applyProtection="1">
      <alignment horizontal="center"/>
    </xf>
    <xf numFmtId="178" fontId="25" fillId="0" borderId="0" xfId="0" applyNumberFormat="1" applyFont="1" applyAlignment="1" applyProtection="1"/>
    <xf numFmtId="182" fontId="23" fillId="0" borderId="0" xfId="0" applyNumberFormat="1" applyFont="1" applyAlignment="1" applyProtection="1"/>
    <xf numFmtId="0" fontId="26" fillId="0" borderId="0" xfId="0" applyFont="1" applyAlignment="1" applyProtection="1">
      <alignment vertical="center"/>
    </xf>
    <xf numFmtId="0" fontId="23" fillId="0" borderId="0" xfId="0" applyFont="1" applyProtection="1">
      <alignment vertical="center"/>
    </xf>
    <xf numFmtId="182" fontId="23" fillId="0" borderId="0" xfId="0" applyNumberFormat="1" applyFont="1" applyProtection="1">
      <alignment vertical="center"/>
    </xf>
    <xf numFmtId="179" fontId="23" fillId="0" borderId="0" xfId="0" applyNumberFormat="1" applyFont="1" applyProtection="1">
      <alignment vertical="center"/>
    </xf>
    <xf numFmtId="0" fontId="27" fillId="0" borderId="0" xfId="0" applyFont="1" applyAlignment="1" applyProtection="1">
      <alignment horizontal="right" vertical="center"/>
    </xf>
    <xf numFmtId="180" fontId="27" fillId="0" borderId="0" xfId="2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183" fontId="26" fillId="0" borderId="32" xfId="0" applyNumberFormat="1" applyFont="1" applyBorder="1" applyAlignment="1" applyProtection="1">
      <alignment vertical="center"/>
    </xf>
    <xf numFmtId="0" fontId="23" fillId="0" borderId="0" xfId="0" applyFont="1" applyBorder="1" applyProtection="1">
      <alignment vertical="center"/>
    </xf>
    <xf numFmtId="0" fontId="27" fillId="0" borderId="0" xfId="0" applyFont="1" applyBorder="1" applyAlignment="1" applyProtection="1">
      <alignment horizontal="right" vertical="center"/>
    </xf>
    <xf numFmtId="179" fontId="23" fillId="0" borderId="0" xfId="0" applyNumberFormat="1" applyFont="1" applyBorder="1" applyProtection="1">
      <alignment vertical="center"/>
    </xf>
    <xf numFmtId="183" fontId="26" fillId="0" borderId="33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183" fontId="28" fillId="0" borderId="36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29" fillId="0" borderId="0" xfId="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181" fontId="23" fillId="3" borderId="2" xfId="0" applyNumberFormat="1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2" borderId="19" xfId="2" applyFont="1" applyBorder="1" applyAlignment="1" applyProtection="1">
      <alignment horizontal="center" vertical="center" wrapText="1"/>
      <protection locked="0"/>
    </xf>
    <xf numFmtId="0" fontId="23" fillId="2" borderId="19" xfId="2" applyFont="1" applyBorder="1" applyAlignment="1" applyProtection="1">
      <alignment horizontal="left" vertical="center" wrapText="1"/>
      <protection locked="0"/>
    </xf>
    <xf numFmtId="0" fontId="23" fillId="2" borderId="23" xfId="2" applyFont="1" applyBorder="1" applyAlignment="1" applyProtection="1">
      <alignment horizontal="center" vertical="center" wrapText="1"/>
      <protection locked="0"/>
    </xf>
    <xf numFmtId="0" fontId="23" fillId="2" borderId="23" xfId="2" applyFont="1" applyBorder="1" applyAlignment="1" applyProtection="1">
      <alignment horizontal="left" vertical="center" wrapText="1"/>
      <protection locked="0"/>
    </xf>
    <xf numFmtId="14" fontId="23" fillId="0" borderId="0" xfId="0" applyNumberFormat="1" applyFont="1" applyProtection="1">
      <alignment vertical="center"/>
    </xf>
    <xf numFmtId="0" fontId="23" fillId="2" borderId="27" xfId="2" applyFont="1" applyBorder="1" applyAlignment="1" applyProtection="1">
      <alignment horizontal="center" vertical="center" wrapText="1"/>
      <protection locked="0"/>
    </xf>
    <xf numFmtId="0" fontId="23" fillId="2" borderId="27" xfId="2" applyFont="1" applyBorder="1" applyAlignment="1" applyProtection="1">
      <alignment horizontal="left" vertical="center" wrapText="1"/>
      <protection locked="0"/>
    </xf>
    <xf numFmtId="0" fontId="23" fillId="2" borderId="25" xfId="2" applyFont="1" applyBorder="1" applyAlignment="1" applyProtection="1">
      <alignment horizontal="center" vertical="center" wrapText="1"/>
      <protection locked="0"/>
    </xf>
    <xf numFmtId="0" fontId="23" fillId="2" borderId="25" xfId="2" applyFont="1" applyBorder="1" applyAlignment="1" applyProtection="1">
      <alignment horizontal="left" vertical="center" wrapText="1"/>
      <protection locked="0"/>
    </xf>
    <xf numFmtId="181" fontId="23" fillId="2" borderId="41" xfId="2" applyNumberFormat="1" applyFont="1" applyBorder="1" applyAlignment="1" applyProtection="1">
      <alignment horizontal="center" vertical="distributed"/>
      <protection locked="0"/>
    </xf>
    <xf numFmtId="0" fontId="23" fillId="0" borderId="41" xfId="2" applyNumberFormat="1" applyFont="1" applyFill="1" applyBorder="1" applyAlignment="1" applyProtection="1">
      <alignment horizontal="center" vertical="distributed"/>
    </xf>
    <xf numFmtId="176" fontId="23" fillId="2" borderId="41" xfId="2" applyNumberFormat="1" applyFont="1" applyBorder="1" applyAlignment="1" applyProtection="1">
      <alignment horizontal="right" vertical="center"/>
      <protection locked="0"/>
    </xf>
    <xf numFmtId="181" fontId="23" fillId="2" borderId="9" xfId="2" applyNumberFormat="1" applyFont="1" applyBorder="1" applyAlignment="1" applyProtection="1">
      <alignment horizontal="center" vertical="distributed"/>
      <protection locked="0"/>
    </xf>
    <xf numFmtId="0" fontId="23" fillId="0" borderId="9" xfId="2" applyNumberFormat="1" applyFont="1" applyFill="1" applyBorder="1" applyAlignment="1" applyProtection="1">
      <alignment horizontal="center" vertical="distributed"/>
    </xf>
    <xf numFmtId="176" fontId="23" fillId="2" borderId="9" xfId="2" applyNumberFormat="1" applyFont="1" applyBorder="1" applyAlignment="1" applyProtection="1">
      <alignment horizontal="right" vertical="center"/>
      <protection locked="0"/>
    </xf>
    <xf numFmtId="181" fontId="23" fillId="2" borderId="10" xfId="2" applyNumberFormat="1" applyFont="1" applyBorder="1" applyAlignment="1" applyProtection="1">
      <alignment horizontal="center" vertical="distributed"/>
      <protection locked="0"/>
    </xf>
    <xf numFmtId="0" fontId="23" fillId="0" borderId="10" xfId="2" applyNumberFormat="1" applyFont="1" applyFill="1" applyBorder="1" applyAlignment="1" applyProtection="1">
      <alignment horizontal="center" vertical="distributed"/>
    </xf>
    <xf numFmtId="176" fontId="23" fillId="2" borderId="10" xfId="2" applyNumberFormat="1" applyFont="1" applyBorder="1" applyAlignment="1" applyProtection="1">
      <alignment horizontal="right" vertical="center"/>
      <protection locked="0"/>
    </xf>
    <xf numFmtId="177" fontId="27" fillId="2" borderId="2" xfId="2" applyNumberFormat="1" applyFont="1" applyBorder="1" applyAlignment="1" applyProtection="1">
      <alignment horizontal="center" vertical="center"/>
      <protection locked="0"/>
    </xf>
    <xf numFmtId="0" fontId="31" fillId="0" borderId="0" xfId="1" applyNumberFormat="1" applyFont="1" applyAlignment="1" applyProtection="1">
      <alignment vertical="center"/>
    </xf>
    <xf numFmtId="0" fontId="27" fillId="0" borderId="13" xfId="0" applyNumberFormat="1" applyFont="1" applyBorder="1" applyAlignment="1" applyProtection="1">
      <alignment horizontal="center" vertical="center" wrapText="1"/>
    </xf>
    <xf numFmtId="0" fontId="32" fillId="0" borderId="13" xfId="1" applyNumberFormat="1" applyFont="1" applyBorder="1" applyAlignment="1" applyProtection="1">
      <alignment horizontal="right" vertical="top"/>
    </xf>
    <xf numFmtId="0" fontId="7" fillId="0" borderId="0" xfId="0" applyFont="1" applyFill="1" applyAlignment="1" applyProtection="1"/>
    <xf numFmtId="0" fontId="33" fillId="0" borderId="0" xfId="0" applyFont="1" applyAlignment="1">
      <alignment horizontal="left" vertical="center"/>
    </xf>
    <xf numFmtId="178" fontId="24" fillId="0" borderId="0" xfId="0" applyNumberFormat="1" applyFont="1" applyAlignment="1" applyProtection="1">
      <alignment horizontal="center"/>
    </xf>
    <xf numFmtId="0" fontId="23" fillId="3" borderId="21" xfId="0" applyFont="1" applyFill="1" applyBorder="1" applyAlignment="1" applyProtection="1">
      <alignment horizontal="center" vertical="center"/>
    </xf>
    <xf numFmtId="0" fontId="23" fillId="3" borderId="22" xfId="0" applyFont="1" applyFill="1" applyBorder="1" applyAlignment="1" applyProtection="1">
      <alignment horizontal="center" vertical="center"/>
    </xf>
    <xf numFmtId="0" fontId="23" fillId="2" borderId="23" xfId="2" applyFont="1" applyBorder="1" applyAlignment="1" applyProtection="1">
      <alignment horizontal="left" vertical="center" wrapText="1"/>
      <protection locked="0"/>
    </xf>
    <xf numFmtId="0" fontId="23" fillId="2" borderId="24" xfId="2" applyFont="1" applyBorder="1" applyAlignment="1" applyProtection="1">
      <alignment horizontal="left" vertical="center" wrapText="1"/>
      <protection locked="0"/>
    </xf>
    <xf numFmtId="0" fontId="27" fillId="0" borderId="2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 wrapText="1"/>
    </xf>
    <xf numFmtId="0" fontId="26" fillId="0" borderId="32" xfId="0" applyFont="1" applyBorder="1" applyAlignment="1" applyProtection="1">
      <alignment horizontal="center" vertical="center"/>
    </xf>
    <xf numFmtId="0" fontId="28" fillId="0" borderId="34" xfId="0" applyFont="1" applyBorder="1" applyAlignment="1" applyProtection="1">
      <alignment horizontal="center" vertical="center"/>
    </xf>
    <xf numFmtId="0" fontId="28" fillId="0" borderId="35" xfId="0" applyFont="1" applyBorder="1" applyAlignment="1" applyProtection="1">
      <alignment horizontal="center" vertical="center"/>
    </xf>
    <xf numFmtId="0" fontId="26" fillId="0" borderId="37" xfId="0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center" vertical="center"/>
    </xf>
    <xf numFmtId="0" fontId="23" fillId="3" borderId="2" xfId="0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/>
    </xf>
    <xf numFmtId="0" fontId="23" fillId="3" borderId="17" xfId="0" applyFont="1" applyFill="1" applyBorder="1" applyAlignment="1" applyProtection="1">
      <alignment horizontal="center" vertical="center"/>
    </xf>
    <xf numFmtId="0" fontId="23" fillId="3" borderId="18" xfId="0" applyFont="1" applyFill="1" applyBorder="1" applyAlignment="1" applyProtection="1">
      <alignment horizontal="center" vertical="center"/>
    </xf>
    <xf numFmtId="0" fontId="23" fillId="2" borderId="19" xfId="2" applyFont="1" applyBorder="1" applyAlignment="1" applyProtection="1">
      <alignment horizontal="left" vertical="center" wrapText="1"/>
      <protection locked="0"/>
    </xf>
    <xf numFmtId="0" fontId="23" fillId="2" borderId="20" xfId="2" applyFont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3" borderId="28" xfId="0" applyFont="1" applyFill="1" applyBorder="1" applyAlignment="1" applyProtection="1">
      <alignment horizontal="center" vertical="center"/>
    </xf>
    <xf numFmtId="0" fontId="23" fillId="3" borderId="29" xfId="0" applyFont="1" applyFill="1" applyBorder="1" applyAlignment="1" applyProtection="1">
      <alignment horizontal="center" vertical="center"/>
    </xf>
    <xf numFmtId="0" fontId="23" fillId="2" borderId="25" xfId="2" applyFont="1" applyBorder="1" applyAlignment="1" applyProtection="1">
      <alignment horizontal="left" vertical="center" wrapText="1"/>
      <protection locked="0"/>
    </xf>
    <xf numFmtId="0" fontId="23" fillId="2" borderId="26" xfId="2" applyFont="1" applyBorder="1" applyAlignment="1" applyProtection="1">
      <alignment horizontal="left" vertical="center" wrapText="1"/>
      <protection locked="0"/>
    </xf>
    <xf numFmtId="0" fontId="23" fillId="2" borderId="30" xfId="2" applyFont="1" applyBorder="1" applyAlignment="1" applyProtection="1">
      <alignment horizontal="left" vertical="center" wrapText="1"/>
      <protection locked="0"/>
    </xf>
    <xf numFmtId="0" fontId="23" fillId="2" borderId="31" xfId="2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left" vertical="center" wrapText="1"/>
    </xf>
    <xf numFmtId="0" fontId="4" fillId="0" borderId="16" xfId="2" applyFont="1" applyFill="1" applyBorder="1" applyAlignment="1" applyProtection="1">
      <alignment horizontal="left" vertical="center" wrapText="1"/>
    </xf>
    <xf numFmtId="176" fontId="6" fillId="0" borderId="4" xfId="0" applyNumberFormat="1" applyFont="1" applyFill="1" applyBorder="1" applyAlignment="1" applyProtection="1">
      <alignment horizontal="right"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0" fontId="11" fillId="0" borderId="13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left" vertical="center" wrapText="1"/>
    </xf>
    <xf numFmtId="0" fontId="4" fillId="0" borderId="15" xfId="2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78" fontId="6" fillId="0" borderId="0" xfId="0" applyNumberFormat="1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4" fillId="0" borderId="8" xfId="2" applyFont="1" applyFill="1" applyBorder="1" applyAlignment="1" applyProtection="1">
      <alignment horizontal="left" vertical="center" wrapText="1"/>
    </xf>
    <xf numFmtId="0" fontId="4" fillId="0" borderId="14" xfId="2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9" xfId="2" applyFont="1" applyFill="1" applyBorder="1" applyAlignment="1" applyProtection="1">
      <alignment vertical="center" wrapText="1"/>
    </xf>
    <xf numFmtId="0" fontId="4" fillId="0" borderId="40" xfId="2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/>
    </xf>
    <xf numFmtId="0" fontId="19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left"/>
    </xf>
  </cellXfs>
  <cellStyles count="3">
    <cellStyle name="メモ" xfId="2" builtinId="10"/>
    <cellStyle name="桁区切り" xfId="1" builtinId="6"/>
    <cellStyle name="標準" xfId="0" builtinId="0"/>
  </cellStyles>
  <dxfs count="42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</xdr:colOff>
      <xdr:row>1</xdr:row>
      <xdr:rowOff>145788</xdr:rowOff>
    </xdr:from>
    <xdr:to>
      <xdr:col>9</xdr:col>
      <xdr:colOff>1185766</xdr:colOff>
      <xdr:row>5</xdr:row>
      <xdr:rowOff>213826</xdr:rowOff>
    </xdr:to>
    <xdr:sp macro="" textlink="">
      <xdr:nvSpPr>
        <xdr:cNvPr id="2" name="テキスト ボックス 1"/>
        <xdr:cNvSpPr txBox="1"/>
      </xdr:nvSpPr>
      <xdr:spPr>
        <a:xfrm>
          <a:off x="3324030" y="466528"/>
          <a:ext cx="7717195" cy="1603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【</a:t>
          </a:r>
          <a:r>
            <a:rPr kumimoji="1" lang="ja-JP" altLang="en-US" sz="1000" b="1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注</a:t>
          </a:r>
          <a:r>
            <a:rPr kumimoji="1" lang="en-US" altLang="ja-JP" sz="1000" b="1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】</a:t>
          </a:r>
          <a:r>
            <a:rPr kumimoji="1" lang="ja-JP" altLang="en-US" sz="1000" b="1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入力上の注意</a:t>
          </a:r>
          <a:endParaRPr kumimoji="1" lang="en-US" altLang="ja-JP" sz="1000" b="1" baseline="0"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r>
            <a:rPr kumimoji="1" lang="ja-JP" altLang="en-US" sz="1000" b="1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１．</a:t>
          </a:r>
          <a:r>
            <a:rPr kumimoji="1" lang="ja-JP" altLang="en-US" sz="1000" b="1" baseline="0">
              <a:solidFill>
                <a:srgbClr val="FF0000"/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最初に「受贈者の生年月日（西暦）」を入力</a:t>
          </a:r>
          <a:r>
            <a:rPr kumimoji="1" lang="ja-JP" altLang="en-US" sz="1000" b="1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してから作業を始めて下さい。</a:t>
          </a:r>
          <a:endParaRPr kumimoji="1" lang="en-US" altLang="ja-JP" sz="1000" b="1" baseline="0"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r>
            <a:rPr kumimoji="1" lang="ja-JP" altLang="en-US" sz="1000" b="1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２．この表には領収書金額が１万円以下（税込）の明細を入力して下さい。</a:t>
          </a:r>
          <a:endParaRPr kumimoji="1" lang="en-US" altLang="ja-JP" sz="1000" b="1" baseline="0"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r>
            <a:rPr kumimoji="1" lang="ja-JP" altLang="en-US" sz="1000" b="1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３．合計支払金額は年間２４万円以下（税込）です。</a:t>
          </a:r>
          <a:endParaRPr kumimoji="1" lang="en-US" altLang="ja-JP" sz="1000" b="1" baseline="0"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r>
            <a:rPr kumimoji="1" lang="ja-JP" altLang="en-US" sz="1000" b="1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　　（教育資金管理契約を締結した最初の年は、締結月～１２月の月数と２万円を掛けた金額が上限となります。）</a:t>
          </a:r>
          <a:endParaRPr kumimoji="1" lang="en-US" altLang="ja-JP" sz="1000" b="1" baseline="0"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r>
            <a:rPr kumimoji="1" lang="ja-JP" altLang="en-US" sz="1000" b="1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４．支払区分は「学校等」と「学校等以外」がありますが、「学校等」の場合、「支払先住所又は所在地」の記載は省略できます。</a:t>
          </a:r>
          <a:endParaRPr kumimoji="1" lang="en-US" altLang="ja-JP" sz="1000" b="1" baseline="0"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r>
            <a:rPr kumimoji="1" lang="ja-JP" altLang="en-US" sz="1000" b="1" baseline="0">
              <a:latin typeface="游ゴシック Light" panose="020B0300000000000000" pitchFamily="50" charset="-128"/>
              <a:ea typeface="游ゴシック Light" panose="020B0300000000000000" pitchFamily="50" charset="-128"/>
            </a:rPr>
            <a:t>５．支払年月日の受贈者の年齢により、非課税とならない場合があります。</a:t>
          </a:r>
          <a:endParaRPr kumimoji="1" lang="ja-JP" altLang="en-US" sz="1000" b="0" baseline="0"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15"/>
  <sheetViews>
    <sheetView showGridLines="0" tabSelected="1" zoomScale="98" zoomScaleNormal="98" zoomScaleSheetLayoutView="100" zoomScalePageLayoutView="117" workbookViewId="0">
      <pane ySplit="9" topLeftCell="A10" activePane="bottomLeft" state="frozen"/>
      <selection pane="bottomLeft" activeCell="F10" sqref="F10"/>
    </sheetView>
  </sheetViews>
  <sheetFormatPr defaultColWidth="9" defaultRowHeight="13.5"/>
  <cols>
    <col min="1" max="1" width="3.125" style="13" customWidth="1"/>
    <col min="2" max="2" width="0.625" style="13" customWidth="1"/>
    <col min="3" max="3" width="16.375" style="13" customWidth="1"/>
    <col min="4" max="4" width="5" style="13" customWidth="1"/>
    <col min="5" max="5" width="15.875" style="13" customWidth="1"/>
    <col min="6" max="6" width="27.875" style="13" customWidth="1"/>
    <col min="7" max="7" width="16.875" style="13" customWidth="1"/>
    <col min="8" max="8" width="25.875" style="13" customWidth="1"/>
    <col min="9" max="9" width="17.75" style="13" customWidth="1"/>
    <col min="10" max="10" width="19.375" style="13" customWidth="1"/>
    <col min="11" max="12" width="9" style="13" customWidth="1"/>
    <col min="13" max="16384" width="9" style="13"/>
  </cols>
  <sheetData>
    <row r="1" spans="1:12" s="53" customFormat="1" ht="25.5" customHeight="1">
      <c r="B1" s="54"/>
      <c r="C1" s="55"/>
      <c r="D1" s="54"/>
      <c r="E1" s="54"/>
      <c r="F1" s="102" t="s">
        <v>42</v>
      </c>
      <c r="G1" s="102"/>
      <c r="H1" s="102"/>
      <c r="I1" s="54"/>
      <c r="J1" s="54"/>
      <c r="K1" s="56" t="s">
        <v>49</v>
      </c>
    </row>
    <row r="2" spans="1:12" s="58" customFormat="1" ht="21.75" customHeight="1">
      <c r="A2" s="57"/>
      <c r="B2" s="57"/>
      <c r="C2" s="107" t="s">
        <v>16</v>
      </c>
      <c r="D2" s="107"/>
      <c r="E2" s="96"/>
      <c r="F2" s="97"/>
      <c r="G2" s="57"/>
      <c r="K2" s="59" t="s">
        <v>47</v>
      </c>
      <c r="L2" s="60"/>
    </row>
    <row r="3" spans="1:12" s="58" customFormat="1" ht="32.25" customHeight="1">
      <c r="A3" s="57"/>
      <c r="B3" s="57"/>
      <c r="C3" s="108" t="s">
        <v>43</v>
      </c>
      <c r="D3" s="108"/>
      <c r="E3" s="96"/>
      <c r="F3" s="57"/>
      <c r="G3" s="57"/>
      <c r="I3" s="61"/>
      <c r="J3" s="62"/>
      <c r="K3" s="56" t="s">
        <v>49</v>
      </c>
      <c r="L3" s="60"/>
    </row>
    <row r="4" spans="1:12" s="58" customFormat="1" ht="45.75" customHeight="1">
      <c r="A4" s="57"/>
      <c r="B4" s="57"/>
      <c r="C4" s="98"/>
      <c r="D4" s="98"/>
      <c r="E4" s="99" t="str">
        <f>IF(AND(D10&gt;=1,E3=""),"生年月日を入力してください↑　　","")</f>
        <v>生年月日を入力してください↑　　</v>
      </c>
      <c r="F4" s="57"/>
      <c r="G4" s="57"/>
      <c r="I4" s="61"/>
      <c r="J4" s="62"/>
      <c r="K4" s="59" t="s">
        <v>48</v>
      </c>
      <c r="L4" s="60"/>
    </row>
    <row r="5" spans="1:12" s="65" customFormat="1" ht="21.75" customHeight="1">
      <c r="A5" s="63"/>
      <c r="B5" s="63"/>
      <c r="C5" s="109" t="s">
        <v>47</v>
      </c>
      <c r="D5" s="109"/>
      <c r="E5" s="64" t="str">
        <f>IF(COUNTBLANK($G$10:$G$109)=100,"",E7-E6)</f>
        <v/>
      </c>
      <c r="F5" s="63"/>
      <c r="G5" s="63"/>
      <c r="I5" s="66"/>
      <c r="J5" s="62"/>
      <c r="L5" s="67"/>
    </row>
    <row r="6" spans="1:12" s="65" customFormat="1" ht="21.75" customHeight="1" thickBot="1">
      <c r="A6" s="63"/>
      <c r="B6" s="63"/>
      <c r="C6" s="112" t="s">
        <v>48</v>
      </c>
      <c r="D6" s="113"/>
      <c r="E6" s="68" t="str">
        <f>IF(COUNTBLANK($G$10:$G$109)=100,"",DSUM($C$9:$J$109,$E$9,$K$3:$K$4))</f>
        <v/>
      </c>
      <c r="F6" s="63"/>
      <c r="G6" s="63"/>
      <c r="I6" s="66"/>
      <c r="J6" s="62"/>
      <c r="L6" s="67"/>
    </row>
    <row r="7" spans="1:12" s="65" customFormat="1" ht="21.75" customHeight="1" thickBot="1">
      <c r="A7" s="69"/>
      <c r="B7" s="69"/>
      <c r="C7" s="110" t="s">
        <v>51</v>
      </c>
      <c r="D7" s="111"/>
      <c r="E7" s="70">
        <f>SUM(E10:E109)</f>
        <v>0</v>
      </c>
      <c r="F7" s="71" t="str">
        <f>IF(E7&gt;240000,"←支払金額は「２４万円以下」にして下さい。","")</f>
        <v/>
      </c>
      <c r="G7" s="69"/>
      <c r="H7" s="72" t="str">
        <f>IF(COUNTA(C10:C109)=0,"",CONCATENATE("印刷用シートで、【 ",IF((COUNTA(C10:C109)/10)&gt;0,ROUNDUP(COUNTA(C10:C109)/10,0),"")," ページ 】 印刷して下さい。"))</f>
        <v/>
      </c>
      <c r="I7" s="69"/>
      <c r="J7" s="69"/>
    </row>
    <row r="8" spans="1:12" s="65" customFormat="1" ht="14.25">
      <c r="A8" s="69"/>
      <c r="B8" s="69"/>
      <c r="C8" s="73" t="str">
        <f>IF(COUNTA($C$10:$C$109)=MAX($K$10:$K$109),"","↓ データは続けて入力して下さい。")</f>
        <v/>
      </c>
      <c r="D8" s="69"/>
      <c r="E8" s="69"/>
      <c r="F8" s="69"/>
      <c r="G8" s="69"/>
      <c r="H8" s="69"/>
      <c r="I8" s="69"/>
      <c r="J8" s="69"/>
    </row>
    <row r="9" spans="1:12" s="77" customFormat="1" ht="28.35" customHeight="1">
      <c r="A9" s="120" t="s">
        <v>50</v>
      </c>
      <c r="B9" s="121"/>
      <c r="C9" s="74" t="s">
        <v>0</v>
      </c>
      <c r="D9" s="74" t="s">
        <v>45</v>
      </c>
      <c r="E9" s="75" t="s">
        <v>52</v>
      </c>
      <c r="F9" s="75" t="s">
        <v>1</v>
      </c>
      <c r="G9" s="76" t="s">
        <v>2</v>
      </c>
      <c r="H9" s="75" t="s">
        <v>3</v>
      </c>
      <c r="I9" s="114" t="s">
        <v>44</v>
      </c>
      <c r="J9" s="115"/>
    </row>
    <row r="10" spans="1:12" s="58" customFormat="1" ht="21.75" customHeight="1">
      <c r="A10" s="116">
        <f>ROW()-9</f>
        <v>1</v>
      </c>
      <c r="B10" s="117"/>
      <c r="C10" s="87"/>
      <c r="D10" s="88" t="str">
        <f>IF(C10="","",DATEDIF($E$3,C10,"Y"))</f>
        <v/>
      </c>
      <c r="E10" s="89"/>
      <c r="F10" s="78"/>
      <c r="G10" s="78"/>
      <c r="H10" s="79"/>
      <c r="I10" s="118"/>
      <c r="J10" s="119"/>
      <c r="K10" s="59" t="str">
        <f>IF(C10&lt;&gt;"",A10,"")</f>
        <v/>
      </c>
    </row>
    <row r="11" spans="1:12" s="58" customFormat="1" ht="21.75" customHeight="1">
      <c r="A11" s="103">
        <f t="shared" ref="A11:A74" si="0">ROW()-9</f>
        <v>2</v>
      </c>
      <c r="B11" s="104"/>
      <c r="C11" s="90"/>
      <c r="D11" s="91" t="str">
        <f t="shared" ref="D11:D41" si="1">IF(C11="","",DATEDIF($E$3,C11,"Y"))</f>
        <v/>
      </c>
      <c r="E11" s="92"/>
      <c r="F11" s="80"/>
      <c r="G11" s="80"/>
      <c r="H11" s="81"/>
      <c r="I11" s="105"/>
      <c r="J11" s="106"/>
      <c r="K11" s="59" t="str">
        <f t="shared" ref="K11:K74" si="2">IF(C11&lt;&gt;"",A11,"")</f>
        <v/>
      </c>
      <c r="L11" s="82"/>
    </row>
    <row r="12" spans="1:12" s="58" customFormat="1" ht="21.75" customHeight="1">
      <c r="A12" s="103">
        <f t="shared" si="0"/>
        <v>3</v>
      </c>
      <c r="B12" s="104"/>
      <c r="C12" s="90"/>
      <c r="D12" s="91" t="str">
        <f t="shared" si="1"/>
        <v/>
      </c>
      <c r="E12" s="92"/>
      <c r="F12" s="80"/>
      <c r="G12" s="80"/>
      <c r="H12" s="81"/>
      <c r="I12" s="105"/>
      <c r="J12" s="106"/>
      <c r="K12" s="59" t="str">
        <f t="shared" si="2"/>
        <v/>
      </c>
    </row>
    <row r="13" spans="1:12" s="58" customFormat="1" ht="21.75" customHeight="1">
      <c r="A13" s="103">
        <f t="shared" si="0"/>
        <v>4</v>
      </c>
      <c r="B13" s="104"/>
      <c r="C13" s="90"/>
      <c r="D13" s="91" t="str">
        <f t="shared" si="1"/>
        <v/>
      </c>
      <c r="E13" s="92"/>
      <c r="F13" s="80"/>
      <c r="G13" s="80"/>
      <c r="H13" s="81"/>
      <c r="I13" s="105"/>
      <c r="J13" s="106"/>
      <c r="K13" s="59" t="str">
        <f t="shared" si="2"/>
        <v/>
      </c>
    </row>
    <row r="14" spans="1:12" s="58" customFormat="1" ht="21.75" customHeight="1">
      <c r="A14" s="103">
        <f t="shared" si="0"/>
        <v>5</v>
      </c>
      <c r="B14" s="104"/>
      <c r="C14" s="90"/>
      <c r="D14" s="91" t="str">
        <f t="shared" si="1"/>
        <v/>
      </c>
      <c r="E14" s="92"/>
      <c r="F14" s="80"/>
      <c r="G14" s="80"/>
      <c r="H14" s="81"/>
      <c r="I14" s="105"/>
      <c r="J14" s="106"/>
      <c r="K14" s="59" t="str">
        <f t="shared" si="2"/>
        <v/>
      </c>
    </row>
    <row r="15" spans="1:12" s="58" customFormat="1" ht="21.75" customHeight="1">
      <c r="A15" s="103">
        <f t="shared" si="0"/>
        <v>6</v>
      </c>
      <c r="B15" s="104"/>
      <c r="C15" s="90"/>
      <c r="D15" s="91" t="str">
        <f t="shared" si="1"/>
        <v/>
      </c>
      <c r="E15" s="92"/>
      <c r="F15" s="80"/>
      <c r="G15" s="80"/>
      <c r="H15" s="81"/>
      <c r="I15" s="105"/>
      <c r="J15" s="106"/>
      <c r="K15" s="59" t="str">
        <f t="shared" si="2"/>
        <v/>
      </c>
    </row>
    <row r="16" spans="1:12" s="58" customFormat="1" ht="21.75" customHeight="1">
      <c r="A16" s="103">
        <f t="shared" si="0"/>
        <v>7</v>
      </c>
      <c r="B16" s="104"/>
      <c r="C16" s="90"/>
      <c r="D16" s="91" t="str">
        <f t="shared" si="1"/>
        <v/>
      </c>
      <c r="E16" s="92"/>
      <c r="F16" s="80"/>
      <c r="G16" s="80"/>
      <c r="H16" s="81"/>
      <c r="I16" s="105"/>
      <c r="J16" s="106"/>
      <c r="K16" s="59" t="str">
        <f t="shared" si="2"/>
        <v/>
      </c>
    </row>
    <row r="17" spans="1:11" s="58" customFormat="1" ht="21.75" customHeight="1">
      <c r="A17" s="103">
        <f t="shared" si="0"/>
        <v>8</v>
      </c>
      <c r="B17" s="104"/>
      <c r="C17" s="90"/>
      <c r="D17" s="91" t="str">
        <f t="shared" si="1"/>
        <v/>
      </c>
      <c r="E17" s="92"/>
      <c r="F17" s="80"/>
      <c r="G17" s="80"/>
      <c r="H17" s="81"/>
      <c r="I17" s="105"/>
      <c r="J17" s="106"/>
      <c r="K17" s="59" t="str">
        <f t="shared" si="2"/>
        <v/>
      </c>
    </row>
    <row r="18" spans="1:11" s="58" customFormat="1" ht="21.75" customHeight="1">
      <c r="A18" s="103">
        <f t="shared" si="0"/>
        <v>9</v>
      </c>
      <c r="B18" s="104"/>
      <c r="C18" s="90"/>
      <c r="D18" s="91" t="str">
        <f t="shared" si="1"/>
        <v/>
      </c>
      <c r="E18" s="92"/>
      <c r="F18" s="80"/>
      <c r="G18" s="80"/>
      <c r="H18" s="81"/>
      <c r="I18" s="105"/>
      <c r="J18" s="106"/>
      <c r="K18" s="59" t="str">
        <f t="shared" si="2"/>
        <v/>
      </c>
    </row>
    <row r="19" spans="1:11" s="58" customFormat="1" ht="21.75" customHeight="1">
      <c r="A19" s="103">
        <f t="shared" si="0"/>
        <v>10</v>
      </c>
      <c r="B19" s="104"/>
      <c r="C19" s="90"/>
      <c r="D19" s="91" t="str">
        <f t="shared" si="1"/>
        <v/>
      </c>
      <c r="E19" s="92"/>
      <c r="F19" s="83"/>
      <c r="G19" s="80"/>
      <c r="H19" s="84"/>
      <c r="I19" s="105"/>
      <c r="J19" s="106"/>
      <c r="K19" s="59" t="str">
        <f t="shared" si="2"/>
        <v/>
      </c>
    </row>
    <row r="20" spans="1:11" s="58" customFormat="1" ht="21.75" customHeight="1">
      <c r="A20" s="103">
        <f t="shared" si="0"/>
        <v>11</v>
      </c>
      <c r="B20" s="104"/>
      <c r="C20" s="90"/>
      <c r="D20" s="91" t="str">
        <f t="shared" si="1"/>
        <v/>
      </c>
      <c r="E20" s="92"/>
      <c r="F20" s="83"/>
      <c r="G20" s="80"/>
      <c r="H20" s="84"/>
      <c r="I20" s="105"/>
      <c r="J20" s="106"/>
      <c r="K20" s="59" t="str">
        <f t="shared" si="2"/>
        <v/>
      </c>
    </row>
    <row r="21" spans="1:11" s="58" customFormat="1" ht="21.75" customHeight="1">
      <c r="A21" s="103">
        <f t="shared" si="0"/>
        <v>12</v>
      </c>
      <c r="B21" s="104"/>
      <c r="C21" s="90"/>
      <c r="D21" s="91" t="str">
        <f t="shared" si="1"/>
        <v/>
      </c>
      <c r="E21" s="92"/>
      <c r="F21" s="83"/>
      <c r="G21" s="80"/>
      <c r="H21" s="84"/>
      <c r="I21" s="105"/>
      <c r="J21" s="106"/>
      <c r="K21" s="59" t="str">
        <f t="shared" si="2"/>
        <v/>
      </c>
    </row>
    <row r="22" spans="1:11" s="58" customFormat="1" ht="21.75" customHeight="1">
      <c r="A22" s="103">
        <f t="shared" si="0"/>
        <v>13</v>
      </c>
      <c r="B22" s="104"/>
      <c r="C22" s="90"/>
      <c r="D22" s="91" t="str">
        <f t="shared" si="1"/>
        <v/>
      </c>
      <c r="E22" s="92"/>
      <c r="F22" s="83"/>
      <c r="G22" s="80"/>
      <c r="H22" s="84"/>
      <c r="I22" s="105"/>
      <c r="J22" s="106"/>
      <c r="K22" s="59" t="str">
        <f t="shared" si="2"/>
        <v/>
      </c>
    </row>
    <row r="23" spans="1:11" s="58" customFormat="1" ht="21.75" customHeight="1">
      <c r="A23" s="103">
        <f t="shared" si="0"/>
        <v>14</v>
      </c>
      <c r="B23" s="104"/>
      <c r="C23" s="90"/>
      <c r="D23" s="91" t="str">
        <f t="shared" si="1"/>
        <v/>
      </c>
      <c r="E23" s="92"/>
      <c r="F23" s="83"/>
      <c r="G23" s="80"/>
      <c r="H23" s="84"/>
      <c r="I23" s="105"/>
      <c r="J23" s="106"/>
      <c r="K23" s="59" t="str">
        <f t="shared" si="2"/>
        <v/>
      </c>
    </row>
    <row r="24" spans="1:11" s="58" customFormat="1" ht="21.75" customHeight="1">
      <c r="A24" s="103">
        <f t="shared" si="0"/>
        <v>15</v>
      </c>
      <c r="B24" s="104"/>
      <c r="C24" s="90"/>
      <c r="D24" s="91" t="str">
        <f t="shared" si="1"/>
        <v/>
      </c>
      <c r="E24" s="92"/>
      <c r="F24" s="83"/>
      <c r="G24" s="80"/>
      <c r="H24" s="84"/>
      <c r="I24" s="105"/>
      <c r="J24" s="106"/>
      <c r="K24" s="59" t="str">
        <f t="shared" si="2"/>
        <v/>
      </c>
    </row>
    <row r="25" spans="1:11" s="58" customFormat="1" ht="21.75" customHeight="1">
      <c r="A25" s="103">
        <f t="shared" si="0"/>
        <v>16</v>
      </c>
      <c r="B25" s="104"/>
      <c r="C25" s="90"/>
      <c r="D25" s="91" t="str">
        <f t="shared" si="1"/>
        <v/>
      </c>
      <c r="E25" s="92"/>
      <c r="F25" s="83"/>
      <c r="G25" s="83"/>
      <c r="H25" s="84"/>
      <c r="I25" s="105"/>
      <c r="J25" s="106"/>
      <c r="K25" s="59" t="str">
        <f t="shared" si="2"/>
        <v/>
      </c>
    </row>
    <row r="26" spans="1:11" s="58" customFormat="1" ht="21.75" customHeight="1">
      <c r="A26" s="103">
        <f t="shared" si="0"/>
        <v>17</v>
      </c>
      <c r="B26" s="104"/>
      <c r="C26" s="90"/>
      <c r="D26" s="91" t="str">
        <f t="shared" si="1"/>
        <v/>
      </c>
      <c r="E26" s="92"/>
      <c r="F26" s="83"/>
      <c r="G26" s="83"/>
      <c r="H26" s="84"/>
      <c r="I26" s="105"/>
      <c r="J26" s="106"/>
      <c r="K26" s="59" t="str">
        <f t="shared" si="2"/>
        <v/>
      </c>
    </row>
    <row r="27" spans="1:11" s="58" customFormat="1" ht="21.75" customHeight="1">
      <c r="A27" s="103">
        <f t="shared" si="0"/>
        <v>18</v>
      </c>
      <c r="B27" s="104"/>
      <c r="C27" s="90"/>
      <c r="D27" s="91" t="str">
        <f t="shared" si="1"/>
        <v/>
      </c>
      <c r="E27" s="92"/>
      <c r="F27" s="83"/>
      <c r="G27" s="83"/>
      <c r="H27" s="84"/>
      <c r="I27" s="105"/>
      <c r="J27" s="106"/>
      <c r="K27" s="59" t="str">
        <f t="shared" si="2"/>
        <v/>
      </c>
    </row>
    <row r="28" spans="1:11" s="58" customFormat="1" ht="21.75" customHeight="1">
      <c r="A28" s="103">
        <f t="shared" si="0"/>
        <v>19</v>
      </c>
      <c r="B28" s="104"/>
      <c r="C28" s="90"/>
      <c r="D28" s="91" t="str">
        <f t="shared" si="1"/>
        <v/>
      </c>
      <c r="E28" s="92"/>
      <c r="F28" s="83"/>
      <c r="G28" s="83"/>
      <c r="H28" s="84"/>
      <c r="I28" s="105"/>
      <c r="J28" s="106"/>
      <c r="K28" s="59" t="str">
        <f t="shared" si="2"/>
        <v/>
      </c>
    </row>
    <row r="29" spans="1:11" s="58" customFormat="1" ht="21.75" customHeight="1">
      <c r="A29" s="103">
        <f t="shared" si="0"/>
        <v>20</v>
      </c>
      <c r="B29" s="104"/>
      <c r="C29" s="90"/>
      <c r="D29" s="91" t="str">
        <f t="shared" si="1"/>
        <v/>
      </c>
      <c r="E29" s="92"/>
      <c r="F29" s="83"/>
      <c r="G29" s="83"/>
      <c r="H29" s="84"/>
      <c r="I29" s="105"/>
      <c r="J29" s="106"/>
      <c r="K29" s="59" t="str">
        <f t="shared" si="2"/>
        <v/>
      </c>
    </row>
    <row r="30" spans="1:11" s="58" customFormat="1" ht="21.75" customHeight="1">
      <c r="A30" s="103">
        <f t="shared" si="0"/>
        <v>21</v>
      </c>
      <c r="B30" s="104"/>
      <c r="C30" s="90"/>
      <c r="D30" s="91" t="str">
        <f t="shared" si="1"/>
        <v/>
      </c>
      <c r="E30" s="92"/>
      <c r="F30" s="83"/>
      <c r="G30" s="83"/>
      <c r="H30" s="84"/>
      <c r="I30" s="105"/>
      <c r="J30" s="106"/>
      <c r="K30" s="59" t="str">
        <f t="shared" si="2"/>
        <v/>
      </c>
    </row>
    <row r="31" spans="1:11" s="58" customFormat="1" ht="21.75" customHeight="1">
      <c r="A31" s="103">
        <f t="shared" si="0"/>
        <v>22</v>
      </c>
      <c r="B31" s="104"/>
      <c r="C31" s="90"/>
      <c r="D31" s="91" t="str">
        <f t="shared" si="1"/>
        <v/>
      </c>
      <c r="E31" s="92"/>
      <c r="F31" s="83"/>
      <c r="G31" s="83"/>
      <c r="H31" s="84"/>
      <c r="I31" s="105"/>
      <c r="J31" s="106"/>
      <c r="K31" s="59" t="str">
        <f t="shared" si="2"/>
        <v/>
      </c>
    </row>
    <row r="32" spans="1:11" s="58" customFormat="1" ht="21.75" customHeight="1">
      <c r="A32" s="103">
        <f t="shared" si="0"/>
        <v>23</v>
      </c>
      <c r="B32" s="104"/>
      <c r="C32" s="90"/>
      <c r="D32" s="91" t="str">
        <f t="shared" si="1"/>
        <v/>
      </c>
      <c r="E32" s="92"/>
      <c r="F32" s="83"/>
      <c r="G32" s="83"/>
      <c r="H32" s="84"/>
      <c r="I32" s="105"/>
      <c r="J32" s="106"/>
      <c r="K32" s="59" t="str">
        <f t="shared" si="2"/>
        <v/>
      </c>
    </row>
    <row r="33" spans="1:11" s="58" customFormat="1" ht="21.75" customHeight="1">
      <c r="A33" s="103">
        <f t="shared" si="0"/>
        <v>24</v>
      </c>
      <c r="B33" s="104"/>
      <c r="C33" s="90"/>
      <c r="D33" s="91" t="str">
        <f t="shared" si="1"/>
        <v/>
      </c>
      <c r="E33" s="92"/>
      <c r="F33" s="83"/>
      <c r="G33" s="83"/>
      <c r="H33" s="84"/>
      <c r="I33" s="105"/>
      <c r="J33" s="106"/>
      <c r="K33" s="59" t="str">
        <f t="shared" si="2"/>
        <v/>
      </c>
    </row>
    <row r="34" spans="1:11" s="58" customFormat="1" ht="21.75" customHeight="1">
      <c r="A34" s="103">
        <f t="shared" si="0"/>
        <v>25</v>
      </c>
      <c r="B34" s="104"/>
      <c r="C34" s="90"/>
      <c r="D34" s="91" t="str">
        <f t="shared" si="1"/>
        <v/>
      </c>
      <c r="E34" s="92"/>
      <c r="F34" s="83"/>
      <c r="G34" s="83"/>
      <c r="H34" s="84"/>
      <c r="I34" s="105"/>
      <c r="J34" s="106"/>
      <c r="K34" s="59" t="str">
        <f t="shared" si="2"/>
        <v/>
      </c>
    </row>
    <row r="35" spans="1:11" s="58" customFormat="1" ht="21.75" customHeight="1">
      <c r="A35" s="103">
        <f t="shared" si="0"/>
        <v>26</v>
      </c>
      <c r="B35" s="104"/>
      <c r="C35" s="90"/>
      <c r="D35" s="91" t="str">
        <f t="shared" si="1"/>
        <v/>
      </c>
      <c r="E35" s="92"/>
      <c r="F35" s="83"/>
      <c r="G35" s="83"/>
      <c r="H35" s="84"/>
      <c r="I35" s="105"/>
      <c r="J35" s="106"/>
      <c r="K35" s="59" t="str">
        <f t="shared" si="2"/>
        <v/>
      </c>
    </row>
    <row r="36" spans="1:11" s="58" customFormat="1" ht="21.75" customHeight="1">
      <c r="A36" s="103">
        <f t="shared" si="0"/>
        <v>27</v>
      </c>
      <c r="B36" s="104"/>
      <c r="C36" s="90"/>
      <c r="D36" s="91" t="str">
        <f t="shared" si="1"/>
        <v/>
      </c>
      <c r="E36" s="92"/>
      <c r="F36" s="83"/>
      <c r="G36" s="83"/>
      <c r="H36" s="84"/>
      <c r="I36" s="105"/>
      <c r="J36" s="106"/>
      <c r="K36" s="59" t="str">
        <f t="shared" si="2"/>
        <v/>
      </c>
    </row>
    <row r="37" spans="1:11" s="58" customFormat="1" ht="21.75" customHeight="1">
      <c r="A37" s="103">
        <f t="shared" si="0"/>
        <v>28</v>
      </c>
      <c r="B37" s="104"/>
      <c r="C37" s="90"/>
      <c r="D37" s="91" t="str">
        <f t="shared" si="1"/>
        <v/>
      </c>
      <c r="E37" s="92"/>
      <c r="F37" s="83"/>
      <c r="G37" s="83"/>
      <c r="H37" s="84"/>
      <c r="I37" s="105"/>
      <c r="J37" s="106"/>
      <c r="K37" s="59" t="str">
        <f t="shared" si="2"/>
        <v/>
      </c>
    </row>
    <row r="38" spans="1:11" s="58" customFormat="1" ht="21.75" customHeight="1">
      <c r="A38" s="103">
        <f t="shared" si="0"/>
        <v>29</v>
      </c>
      <c r="B38" s="104"/>
      <c r="C38" s="90"/>
      <c r="D38" s="91" t="str">
        <f t="shared" si="1"/>
        <v/>
      </c>
      <c r="E38" s="92"/>
      <c r="F38" s="83"/>
      <c r="G38" s="83"/>
      <c r="H38" s="84"/>
      <c r="I38" s="105"/>
      <c r="J38" s="106"/>
      <c r="K38" s="59" t="str">
        <f t="shared" si="2"/>
        <v/>
      </c>
    </row>
    <row r="39" spans="1:11" s="58" customFormat="1" ht="21.75" customHeight="1">
      <c r="A39" s="103">
        <f t="shared" si="0"/>
        <v>30</v>
      </c>
      <c r="B39" s="104"/>
      <c r="C39" s="90"/>
      <c r="D39" s="91" t="str">
        <f t="shared" si="1"/>
        <v/>
      </c>
      <c r="E39" s="92"/>
      <c r="F39" s="83"/>
      <c r="G39" s="83"/>
      <c r="H39" s="84"/>
      <c r="I39" s="105"/>
      <c r="J39" s="106"/>
      <c r="K39" s="59" t="str">
        <f t="shared" si="2"/>
        <v/>
      </c>
    </row>
    <row r="40" spans="1:11" s="58" customFormat="1" ht="21.75" customHeight="1">
      <c r="A40" s="103">
        <f t="shared" si="0"/>
        <v>31</v>
      </c>
      <c r="B40" s="104"/>
      <c r="C40" s="90"/>
      <c r="D40" s="91" t="str">
        <f t="shared" si="1"/>
        <v/>
      </c>
      <c r="E40" s="92"/>
      <c r="F40" s="83"/>
      <c r="G40" s="83"/>
      <c r="H40" s="84"/>
      <c r="I40" s="105"/>
      <c r="J40" s="106"/>
      <c r="K40" s="59" t="str">
        <f t="shared" si="2"/>
        <v/>
      </c>
    </row>
    <row r="41" spans="1:11" s="58" customFormat="1" ht="21.75" customHeight="1">
      <c r="A41" s="103">
        <f t="shared" si="0"/>
        <v>32</v>
      </c>
      <c r="B41" s="104"/>
      <c r="C41" s="90"/>
      <c r="D41" s="91" t="str">
        <f t="shared" si="1"/>
        <v/>
      </c>
      <c r="E41" s="92"/>
      <c r="F41" s="83"/>
      <c r="G41" s="83"/>
      <c r="H41" s="84"/>
      <c r="I41" s="105"/>
      <c r="J41" s="106"/>
      <c r="K41" s="59" t="str">
        <f t="shared" si="2"/>
        <v/>
      </c>
    </row>
    <row r="42" spans="1:11" s="58" customFormat="1" ht="21.75" customHeight="1">
      <c r="A42" s="103">
        <f t="shared" si="0"/>
        <v>33</v>
      </c>
      <c r="B42" s="104"/>
      <c r="C42" s="90"/>
      <c r="D42" s="91" t="str">
        <f t="shared" ref="D42:D73" si="3">IF(C42="","",DATEDIF($E$3,C42,"Y"))</f>
        <v/>
      </c>
      <c r="E42" s="92"/>
      <c r="F42" s="83"/>
      <c r="G42" s="83"/>
      <c r="H42" s="84"/>
      <c r="I42" s="105"/>
      <c r="J42" s="106"/>
      <c r="K42" s="59" t="str">
        <f t="shared" si="2"/>
        <v/>
      </c>
    </row>
    <row r="43" spans="1:11" s="58" customFormat="1" ht="21.75" customHeight="1">
      <c r="A43" s="103">
        <f t="shared" si="0"/>
        <v>34</v>
      </c>
      <c r="B43" s="104"/>
      <c r="C43" s="90"/>
      <c r="D43" s="91" t="str">
        <f t="shared" si="3"/>
        <v/>
      </c>
      <c r="E43" s="92"/>
      <c r="F43" s="83"/>
      <c r="G43" s="83"/>
      <c r="H43" s="84"/>
      <c r="I43" s="105"/>
      <c r="J43" s="106"/>
      <c r="K43" s="59" t="str">
        <f t="shared" si="2"/>
        <v/>
      </c>
    </row>
    <row r="44" spans="1:11" s="58" customFormat="1" ht="21.75" customHeight="1">
      <c r="A44" s="103">
        <f t="shared" si="0"/>
        <v>35</v>
      </c>
      <c r="B44" s="104"/>
      <c r="C44" s="90"/>
      <c r="D44" s="91" t="str">
        <f t="shared" si="3"/>
        <v/>
      </c>
      <c r="E44" s="92"/>
      <c r="F44" s="83"/>
      <c r="G44" s="83"/>
      <c r="H44" s="84"/>
      <c r="I44" s="105"/>
      <c r="J44" s="106"/>
      <c r="K44" s="59" t="str">
        <f t="shared" si="2"/>
        <v/>
      </c>
    </row>
    <row r="45" spans="1:11" s="58" customFormat="1" ht="21.75" customHeight="1">
      <c r="A45" s="103">
        <f t="shared" si="0"/>
        <v>36</v>
      </c>
      <c r="B45" s="104"/>
      <c r="C45" s="90"/>
      <c r="D45" s="91" t="str">
        <f t="shared" si="3"/>
        <v/>
      </c>
      <c r="E45" s="92"/>
      <c r="F45" s="83"/>
      <c r="G45" s="83"/>
      <c r="H45" s="84"/>
      <c r="I45" s="105"/>
      <c r="J45" s="106"/>
      <c r="K45" s="59" t="str">
        <f t="shared" si="2"/>
        <v/>
      </c>
    </row>
    <row r="46" spans="1:11" s="58" customFormat="1" ht="21.75" customHeight="1">
      <c r="A46" s="103">
        <f t="shared" si="0"/>
        <v>37</v>
      </c>
      <c r="B46" s="104"/>
      <c r="C46" s="90"/>
      <c r="D46" s="91" t="str">
        <f t="shared" si="3"/>
        <v/>
      </c>
      <c r="E46" s="92"/>
      <c r="F46" s="83"/>
      <c r="G46" s="83"/>
      <c r="H46" s="84"/>
      <c r="I46" s="105"/>
      <c r="J46" s="106"/>
      <c r="K46" s="59" t="str">
        <f t="shared" si="2"/>
        <v/>
      </c>
    </row>
    <row r="47" spans="1:11" s="58" customFormat="1" ht="21.75" customHeight="1">
      <c r="A47" s="103">
        <f t="shared" si="0"/>
        <v>38</v>
      </c>
      <c r="B47" s="104"/>
      <c r="C47" s="90"/>
      <c r="D47" s="91" t="str">
        <f t="shared" si="3"/>
        <v/>
      </c>
      <c r="E47" s="92"/>
      <c r="F47" s="83"/>
      <c r="G47" s="83"/>
      <c r="H47" s="84"/>
      <c r="I47" s="105"/>
      <c r="J47" s="106"/>
      <c r="K47" s="59" t="str">
        <f t="shared" si="2"/>
        <v/>
      </c>
    </row>
    <row r="48" spans="1:11" s="58" customFormat="1" ht="21.75" customHeight="1">
      <c r="A48" s="103">
        <f t="shared" si="0"/>
        <v>39</v>
      </c>
      <c r="B48" s="104"/>
      <c r="C48" s="90"/>
      <c r="D48" s="91" t="str">
        <f t="shared" si="3"/>
        <v/>
      </c>
      <c r="E48" s="92"/>
      <c r="F48" s="83"/>
      <c r="G48" s="83"/>
      <c r="H48" s="84"/>
      <c r="I48" s="105"/>
      <c r="J48" s="106"/>
      <c r="K48" s="59" t="str">
        <f t="shared" si="2"/>
        <v/>
      </c>
    </row>
    <row r="49" spans="1:11" s="58" customFormat="1" ht="21.75" customHeight="1">
      <c r="A49" s="103">
        <f t="shared" si="0"/>
        <v>40</v>
      </c>
      <c r="B49" s="104"/>
      <c r="C49" s="90"/>
      <c r="D49" s="91" t="str">
        <f t="shared" si="3"/>
        <v/>
      </c>
      <c r="E49" s="92"/>
      <c r="F49" s="83"/>
      <c r="G49" s="83"/>
      <c r="H49" s="84"/>
      <c r="I49" s="105"/>
      <c r="J49" s="106"/>
      <c r="K49" s="59" t="str">
        <f t="shared" si="2"/>
        <v/>
      </c>
    </row>
    <row r="50" spans="1:11" s="58" customFormat="1" ht="21.75" customHeight="1">
      <c r="A50" s="103">
        <f t="shared" si="0"/>
        <v>41</v>
      </c>
      <c r="B50" s="104"/>
      <c r="C50" s="90"/>
      <c r="D50" s="91" t="str">
        <f t="shared" si="3"/>
        <v/>
      </c>
      <c r="E50" s="92"/>
      <c r="F50" s="83"/>
      <c r="G50" s="83"/>
      <c r="H50" s="84"/>
      <c r="I50" s="105"/>
      <c r="J50" s="106"/>
      <c r="K50" s="59" t="str">
        <f t="shared" si="2"/>
        <v/>
      </c>
    </row>
    <row r="51" spans="1:11" s="58" customFormat="1" ht="21.75" customHeight="1">
      <c r="A51" s="103">
        <f t="shared" si="0"/>
        <v>42</v>
      </c>
      <c r="B51" s="104"/>
      <c r="C51" s="90"/>
      <c r="D51" s="91" t="str">
        <f t="shared" si="3"/>
        <v/>
      </c>
      <c r="E51" s="92"/>
      <c r="F51" s="83"/>
      <c r="G51" s="83"/>
      <c r="H51" s="84"/>
      <c r="I51" s="105"/>
      <c r="J51" s="106"/>
      <c r="K51" s="59" t="str">
        <f t="shared" si="2"/>
        <v/>
      </c>
    </row>
    <row r="52" spans="1:11" s="58" customFormat="1" ht="21.75" customHeight="1">
      <c r="A52" s="103">
        <f t="shared" si="0"/>
        <v>43</v>
      </c>
      <c r="B52" s="104"/>
      <c r="C52" s="90"/>
      <c r="D52" s="91" t="str">
        <f t="shared" si="3"/>
        <v/>
      </c>
      <c r="E52" s="92"/>
      <c r="F52" s="83"/>
      <c r="G52" s="83"/>
      <c r="H52" s="84"/>
      <c r="I52" s="105"/>
      <c r="J52" s="106"/>
      <c r="K52" s="59" t="str">
        <f t="shared" si="2"/>
        <v/>
      </c>
    </row>
    <row r="53" spans="1:11" s="58" customFormat="1" ht="21.75" customHeight="1">
      <c r="A53" s="103">
        <f t="shared" si="0"/>
        <v>44</v>
      </c>
      <c r="B53" s="104"/>
      <c r="C53" s="90"/>
      <c r="D53" s="91" t="str">
        <f t="shared" si="3"/>
        <v/>
      </c>
      <c r="E53" s="92"/>
      <c r="F53" s="83"/>
      <c r="G53" s="83"/>
      <c r="H53" s="84"/>
      <c r="I53" s="105"/>
      <c r="J53" s="106"/>
      <c r="K53" s="59" t="str">
        <f t="shared" si="2"/>
        <v/>
      </c>
    </row>
    <row r="54" spans="1:11" s="58" customFormat="1" ht="21.75" customHeight="1">
      <c r="A54" s="103">
        <f t="shared" si="0"/>
        <v>45</v>
      </c>
      <c r="B54" s="104"/>
      <c r="C54" s="90"/>
      <c r="D54" s="91" t="str">
        <f t="shared" si="3"/>
        <v/>
      </c>
      <c r="E54" s="92"/>
      <c r="F54" s="83"/>
      <c r="G54" s="83"/>
      <c r="H54" s="84"/>
      <c r="I54" s="105"/>
      <c r="J54" s="106"/>
      <c r="K54" s="59" t="str">
        <f t="shared" si="2"/>
        <v/>
      </c>
    </row>
    <row r="55" spans="1:11" s="58" customFormat="1" ht="21.75" customHeight="1">
      <c r="A55" s="103">
        <f t="shared" si="0"/>
        <v>46</v>
      </c>
      <c r="B55" s="104"/>
      <c r="C55" s="90"/>
      <c r="D55" s="91" t="str">
        <f t="shared" si="3"/>
        <v/>
      </c>
      <c r="E55" s="92"/>
      <c r="F55" s="83"/>
      <c r="G55" s="83"/>
      <c r="H55" s="84"/>
      <c r="I55" s="105"/>
      <c r="J55" s="106"/>
      <c r="K55" s="59" t="str">
        <f t="shared" si="2"/>
        <v/>
      </c>
    </row>
    <row r="56" spans="1:11" s="58" customFormat="1" ht="21.75" customHeight="1">
      <c r="A56" s="103">
        <f t="shared" si="0"/>
        <v>47</v>
      </c>
      <c r="B56" s="104"/>
      <c r="C56" s="90"/>
      <c r="D56" s="91" t="str">
        <f t="shared" si="3"/>
        <v/>
      </c>
      <c r="E56" s="92"/>
      <c r="F56" s="83"/>
      <c r="G56" s="83"/>
      <c r="H56" s="84"/>
      <c r="I56" s="105"/>
      <c r="J56" s="106"/>
      <c r="K56" s="59" t="str">
        <f t="shared" si="2"/>
        <v/>
      </c>
    </row>
    <row r="57" spans="1:11" s="58" customFormat="1" ht="21.75" customHeight="1">
      <c r="A57" s="103">
        <f t="shared" si="0"/>
        <v>48</v>
      </c>
      <c r="B57" s="104"/>
      <c r="C57" s="90"/>
      <c r="D57" s="91" t="str">
        <f t="shared" si="3"/>
        <v/>
      </c>
      <c r="E57" s="92"/>
      <c r="F57" s="83"/>
      <c r="G57" s="83"/>
      <c r="H57" s="84"/>
      <c r="I57" s="105"/>
      <c r="J57" s="106"/>
      <c r="K57" s="59" t="str">
        <f t="shared" si="2"/>
        <v/>
      </c>
    </row>
    <row r="58" spans="1:11" s="58" customFormat="1" ht="21.75" customHeight="1">
      <c r="A58" s="103">
        <f t="shared" si="0"/>
        <v>49</v>
      </c>
      <c r="B58" s="104"/>
      <c r="C58" s="90"/>
      <c r="D58" s="91" t="str">
        <f t="shared" si="3"/>
        <v/>
      </c>
      <c r="E58" s="92"/>
      <c r="F58" s="83"/>
      <c r="G58" s="83"/>
      <c r="H58" s="84"/>
      <c r="I58" s="105"/>
      <c r="J58" s="106"/>
      <c r="K58" s="59" t="str">
        <f t="shared" si="2"/>
        <v/>
      </c>
    </row>
    <row r="59" spans="1:11" s="58" customFormat="1" ht="21.75" customHeight="1">
      <c r="A59" s="103">
        <f t="shared" si="0"/>
        <v>50</v>
      </c>
      <c r="B59" s="104"/>
      <c r="C59" s="90"/>
      <c r="D59" s="91" t="str">
        <f t="shared" si="3"/>
        <v/>
      </c>
      <c r="E59" s="92"/>
      <c r="F59" s="83"/>
      <c r="G59" s="83"/>
      <c r="H59" s="84"/>
      <c r="I59" s="105"/>
      <c r="J59" s="106"/>
      <c r="K59" s="59" t="str">
        <f t="shared" si="2"/>
        <v/>
      </c>
    </row>
    <row r="60" spans="1:11" s="58" customFormat="1" ht="21.75" customHeight="1">
      <c r="A60" s="103">
        <f t="shared" si="0"/>
        <v>51</v>
      </c>
      <c r="B60" s="104"/>
      <c r="C60" s="90"/>
      <c r="D60" s="91" t="str">
        <f t="shared" si="3"/>
        <v/>
      </c>
      <c r="E60" s="92"/>
      <c r="F60" s="83"/>
      <c r="G60" s="83"/>
      <c r="H60" s="84"/>
      <c r="I60" s="105"/>
      <c r="J60" s="106"/>
      <c r="K60" s="59" t="str">
        <f t="shared" si="2"/>
        <v/>
      </c>
    </row>
    <row r="61" spans="1:11" s="58" customFormat="1" ht="21.75" customHeight="1">
      <c r="A61" s="103">
        <f t="shared" si="0"/>
        <v>52</v>
      </c>
      <c r="B61" s="104"/>
      <c r="C61" s="90"/>
      <c r="D61" s="91" t="str">
        <f t="shared" si="3"/>
        <v/>
      </c>
      <c r="E61" s="92"/>
      <c r="F61" s="83"/>
      <c r="G61" s="83"/>
      <c r="H61" s="84"/>
      <c r="I61" s="105"/>
      <c r="J61" s="106"/>
      <c r="K61" s="59" t="str">
        <f t="shared" si="2"/>
        <v/>
      </c>
    </row>
    <row r="62" spans="1:11" s="58" customFormat="1" ht="21.75" customHeight="1">
      <c r="A62" s="103">
        <f t="shared" si="0"/>
        <v>53</v>
      </c>
      <c r="B62" s="104"/>
      <c r="C62" s="90"/>
      <c r="D62" s="91" t="str">
        <f t="shared" si="3"/>
        <v/>
      </c>
      <c r="E62" s="92"/>
      <c r="F62" s="83"/>
      <c r="G62" s="83"/>
      <c r="H62" s="84"/>
      <c r="I62" s="105"/>
      <c r="J62" s="106"/>
      <c r="K62" s="59" t="str">
        <f t="shared" si="2"/>
        <v/>
      </c>
    </row>
    <row r="63" spans="1:11" s="58" customFormat="1" ht="21.75" customHeight="1">
      <c r="A63" s="103">
        <f t="shared" si="0"/>
        <v>54</v>
      </c>
      <c r="B63" s="104"/>
      <c r="C63" s="90"/>
      <c r="D63" s="91" t="str">
        <f t="shared" si="3"/>
        <v/>
      </c>
      <c r="E63" s="92"/>
      <c r="F63" s="83"/>
      <c r="G63" s="83"/>
      <c r="H63" s="84"/>
      <c r="I63" s="105"/>
      <c r="J63" s="106"/>
      <c r="K63" s="59" t="str">
        <f t="shared" si="2"/>
        <v/>
      </c>
    </row>
    <row r="64" spans="1:11" s="58" customFormat="1" ht="21.75" customHeight="1">
      <c r="A64" s="103">
        <f t="shared" si="0"/>
        <v>55</v>
      </c>
      <c r="B64" s="104"/>
      <c r="C64" s="90"/>
      <c r="D64" s="91" t="str">
        <f t="shared" si="3"/>
        <v/>
      </c>
      <c r="E64" s="92"/>
      <c r="F64" s="83"/>
      <c r="G64" s="83"/>
      <c r="H64" s="84"/>
      <c r="I64" s="105"/>
      <c r="J64" s="106"/>
      <c r="K64" s="59" t="str">
        <f t="shared" si="2"/>
        <v/>
      </c>
    </row>
    <row r="65" spans="1:11" s="58" customFormat="1" ht="21.75" customHeight="1">
      <c r="A65" s="103">
        <f t="shared" si="0"/>
        <v>56</v>
      </c>
      <c r="B65" s="104"/>
      <c r="C65" s="90"/>
      <c r="D65" s="91" t="str">
        <f t="shared" si="3"/>
        <v/>
      </c>
      <c r="E65" s="92"/>
      <c r="F65" s="83"/>
      <c r="G65" s="83"/>
      <c r="H65" s="84"/>
      <c r="I65" s="105"/>
      <c r="J65" s="106"/>
      <c r="K65" s="59" t="str">
        <f t="shared" si="2"/>
        <v/>
      </c>
    </row>
    <row r="66" spans="1:11" s="58" customFormat="1" ht="21.75" customHeight="1">
      <c r="A66" s="103">
        <f t="shared" si="0"/>
        <v>57</v>
      </c>
      <c r="B66" s="104"/>
      <c r="C66" s="90"/>
      <c r="D66" s="91" t="str">
        <f t="shared" si="3"/>
        <v/>
      </c>
      <c r="E66" s="92"/>
      <c r="F66" s="83"/>
      <c r="G66" s="83"/>
      <c r="H66" s="84"/>
      <c r="I66" s="105"/>
      <c r="J66" s="106"/>
      <c r="K66" s="59" t="str">
        <f t="shared" si="2"/>
        <v/>
      </c>
    </row>
    <row r="67" spans="1:11" s="58" customFormat="1" ht="21.75" customHeight="1">
      <c r="A67" s="103">
        <f t="shared" si="0"/>
        <v>58</v>
      </c>
      <c r="B67" s="104"/>
      <c r="C67" s="90"/>
      <c r="D67" s="91" t="str">
        <f t="shared" si="3"/>
        <v/>
      </c>
      <c r="E67" s="92"/>
      <c r="F67" s="83"/>
      <c r="G67" s="83"/>
      <c r="H67" s="84"/>
      <c r="I67" s="105"/>
      <c r="J67" s="106"/>
      <c r="K67" s="59" t="str">
        <f t="shared" si="2"/>
        <v/>
      </c>
    </row>
    <row r="68" spans="1:11" s="58" customFormat="1" ht="21.75" customHeight="1">
      <c r="A68" s="103">
        <f t="shared" si="0"/>
        <v>59</v>
      </c>
      <c r="B68" s="104"/>
      <c r="C68" s="90"/>
      <c r="D68" s="91" t="str">
        <f t="shared" si="3"/>
        <v/>
      </c>
      <c r="E68" s="92"/>
      <c r="F68" s="83"/>
      <c r="G68" s="83"/>
      <c r="H68" s="84"/>
      <c r="I68" s="105"/>
      <c r="J68" s="106"/>
      <c r="K68" s="59" t="str">
        <f t="shared" si="2"/>
        <v/>
      </c>
    </row>
    <row r="69" spans="1:11" s="58" customFormat="1" ht="21.75" customHeight="1">
      <c r="A69" s="103">
        <f t="shared" si="0"/>
        <v>60</v>
      </c>
      <c r="B69" s="104"/>
      <c r="C69" s="90"/>
      <c r="D69" s="91" t="str">
        <f t="shared" si="3"/>
        <v/>
      </c>
      <c r="E69" s="92"/>
      <c r="F69" s="83"/>
      <c r="G69" s="83"/>
      <c r="H69" s="84"/>
      <c r="I69" s="105"/>
      <c r="J69" s="106"/>
      <c r="K69" s="59" t="str">
        <f t="shared" si="2"/>
        <v/>
      </c>
    </row>
    <row r="70" spans="1:11" s="58" customFormat="1" ht="21.75" customHeight="1">
      <c r="A70" s="103">
        <f t="shared" si="0"/>
        <v>61</v>
      </c>
      <c r="B70" s="104"/>
      <c r="C70" s="90"/>
      <c r="D70" s="91" t="str">
        <f t="shared" si="3"/>
        <v/>
      </c>
      <c r="E70" s="92"/>
      <c r="F70" s="83"/>
      <c r="G70" s="83"/>
      <c r="H70" s="84"/>
      <c r="I70" s="105"/>
      <c r="J70" s="106"/>
      <c r="K70" s="59" t="str">
        <f t="shared" si="2"/>
        <v/>
      </c>
    </row>
    <row r="71" spans="1:11" s="58" customFormat="1" ht="21.75" customHeight="1">
      <c r="A71" s="103">
        <f t="shared" si="0"/>
        <v>62</v>
      </c>
      <c r="B71" s="104"/>
      <c r="C71" s="90"/>
      <c r="D71" s="91" t="str">
        <f t="shared" si="3"/>
        <v/>
      </c>
      <c r="E71" s="92"/>
      <c r="F71" s="83"/>
      <c r="G71" s="83"/>
      <c r="H71" s="84"/>
      <c r="I71" s="105"/>
      <c r="J71" s="106"/>
      <c r="K71" s="59" t="str">
        <f t="shared" si="2"/>
        <v/>
      </c>
    </row>
    <row r="72" spans="1:11" s="58" customFormat="1" ht="21.75" customHeight="1">
      <c r="A72" s="103">
        <f t="shared" si="0"/>
        <v>63</v>
      </c>
      <c r="B72" s="104"/>
      <c r="C72" s="90"/>
      <c r="D72" s="91" t="str">
        <f t="shared" si="3"/>
        <v/>
      </c>
      <c r="E72" s="92"/>
      <c r="F72" s="83"/>
      <c r="G72" s="83"/>
      <c r="H72" s="84"/>
      <c r="I72" s="105"/>
      <c r="J72" s="106"/>
      <c r="K72" s="59" t="str">
        <f t="shared" si="2"/>
        <v/>
      </c>
    </row>
    <row r="73" spans="1:11" s="58" customFormat="1" ht="21.75" customHeight="1">
      <c r="A73" s="103">
        <f t="shared" si="0"/>
        <v>64</v>
      </c>
      <c r="B73" s="104"/>
      <c r="C73" s="90"/>
      <c r="D73" s="91" t="str">
        <f t="shared" si="3"/>
        <v/>
      </c>
      <c r="E73" s="92"/>
      <c r="F73" s="83"/>
      <c r="G73" s="83"/>
      <c r="H73" s="84"/>
      <c r="I73" s="105"/>
      <c r="J73" s="106"/>
      <c r="K73" s="59" t="str">
        <f t="shared" si="2"/>
        <v/>
      </c>
    </row>
    <row r="74" spans="1:11" s="58" customFormat="1" ht="21.75" customHeight="1">
      <c r="A74" s="103">
        <f t="shared" si="0"/>
        <v>65</v>
      </c>
      <c r="B74" s="104"/>
      <c r="C74" s="90"/>
      <c r="D74" s="91" t="str">
        <f t="shared" ref="D74:D105" si="4">IF(C74="","",DATEDIF($E$3,C74,"Y"))</f>
        <v/>
      </c>
      <c r="E74" s="92"/>
      <c r="F74" s="83"/>
      <c r="G74" s="83"/>
      <c r="H74" s="84"/>
      <c r="I74" s="105"/>
      <c r="J74" s="106"/>
      <c r="K74" s="59" t="str">
        <f t="shared" si="2"/>
        <v/>
      </c>
    </row>
    <row r="75" spans="1:11" s="58" customFormat="1" ht="21.75" customHeight="1">
      <c r="A75" s="103">
        <f t="shared" ref="A75:A109" si="5">ROW()-9</f>
        <v>66</v>
      </c>
      <c r="B75" s="104"/>
      <c r="C75" s="90"/>
      <c r="D75" s="91" t="str">
        <f t="shared" si="4"/>
        <v/>
      </c>
      <c r="E75" s="92"/>
      <c r="F75" s="83"/>
      <c r="G75" s="83"/>
      <c r="H75" s="84"/>
      <c r="I75" s="105"/>
      <c r="J75" s="106"/>
      <c r="K75" s="59" t="str">
        <f t="shared" ref="K75:K109" si="6">IF(C75&lt;&gt;"",A75,"")</f>
        <v/>
      </c>
    </row>
    <row r="76" spans="1:11" s="58" customFormat="1" ht="21.75" customHeight="1">
      <c r="A76" s="103">
        <f t="shared" si="5"/>
        <v>67</v>
      </c>
      <c r="B76" s="104"/>
      <c r="C76" s="90"/>
      <c r="D76" s="91" t="str">
        <f t="shared" si="4"/>
        <v/>
      </c>
      <c r="E76" s="92"/>
      <c r="F76" s="83"/>
      <c r="G76" s="83"/>
      <c r="H76" s="84"/>
      <c r="I76" s="105"/>
      <c r="J76" s="106"/>
      <c r="K76" s="59" t="str">
        <f t="shared" si="6"/>
        <v/>
      </c>
    </row>
    <row r="77" spans="1:11" s="58" customFormat="1" ht="21.75" customHeight="1">
      <c r="A77" s="103">
        <f t="shared" si="5"/>
        <v>68</v>
      </c>
      <c r="B77" s="104"/>
      <c r="C77" s="90"/>
      <c r="D77" s="91" t="str">
        <f t="shared" si="4"/>
        <v/>
      </c>
      <c r="E77" s="92"/>
      <c r="F77" s="83"/>
      <c r="G77" s="83"/>
      <c r="H77" s="84"/>
      <c r="I77" s="105"/>
      <c r="J77" s="106"/>
      <c r="K77" s="59" t="str">
        <f t="shared" si="6"/>
        <v/>
      </c>
    </row>
    <row r="78" spans="1:11" s="58" customFormat="1" ht="21.75" customHeight="1">
      <c r="A78" s="103">
        <f t="shared" si="5"/>
        <v>69</v>
      </c>
      <c r="B78" s="104"/>
      <c r="C78" s="90"/>
      <c r="D78" s="91" t="str">
        <f t="shared" si="4"/>
        <v/>
      </c>
      <c r="E78" s="92"/>
      <c r="F78" s="83"/>
      <c r="G78" s="83"/>
      <c r="H78" s="84"/>
      <c r="I78" s="105"/>
      <c r="J78" s="106"/>
      <c r="K78" s="59" t="str">
        <f t="shared" si="6"/>
        <v/>
      </c>
    </row>
    <row r="79" spans="1:11" s="58" customFormat="1" ht="21.75" customHeight="1">
      <c r="A79" s="103">
        <f t="shared" si="5"/>
        <v>70</v>
      </c>
      <c r="B79" s="104"/>
      <c r="C79" s="90"/>
      <c r="D79" s="91" t="str">
        <f t="shared" si="4"/>
        <v/>
      </c>
      <c r="E79" s="92"/>
      <c r="F79" s="83"/>
      <c r="G79" s="83"/>
      <c r="H79" s="84"/>
      <c r="I79" s="105"/>
      <c r="J79" s="106"/>
      <c r="K79" s="59" t="str">
        <f t="shared" si="6"/>
        <v/>
      </c>
    </row>
    <row r="80" spans="1:11" s="58" customFormat="1" ht="21.75" customHeight="1">
      <c r="A80" s="103">
        <f t="shared" si="5"/>
        <v>71</v>
      </c>
      <c r="B80" s="104"/>
      <c r="C80" s="90"/>
      <c r="D80" s="91" t="str">
        <f t="shared" si="4"/>
        <v/>
      </c>
      <c r="E80" s="92"/>
      <c r="F80" s="83"/>
      <c r="G80" s="83"/>
      <c r="H80" s="84"/>
      <c r="I80" s="105"/>
      <c r="J80" s="106"/>
      <c r="K80" s="59" t="str">
        <f t="shared" si="6"/>
        <v/>
      </c>
    </row>
    <row r="81" spans="1:11" s="58" customFormat="1" ht="21.75" customHeight="1">
      <c r="A81" s="103">
        <f t="shared" si="5"/>
        <v>72</v>
      </c>
      <c r="B81" s="104"/>
      <c r="C81" s="90"/>
      <c r="D81" s="91" t="str">
        <f t="shared" si="4"/>
        <v/>
      </c>
      <c r="E81" s="92"/>
      <c r="F81" s="83"/>
      <c r="G81" s="83"/>
      <c r="H81" s="84"/>
      <c r="I81" s="105"/>
      <c r="J81" s="106"/>
      <c r="K81" s="59" t="str">
        <f t="shared" si="6"/>
        <v/>
      </c>
    </row>
    <row r="82" spans="1:11" s="58" customFormat="1" ht="21.75" customHeight="1">
      <c r="A82" s="103">
        <f t="shared" si="5"/>
        <v>73</v>
      </c>
      <c r="B82" s="104"/>
      <c r="C82" s="90"/>
      <c r="D82" s="91" t="str">
        <f t="shared" si="4"/>
        <v/>
      </c>
      <c r="E82" s="92"/>
      <c r="F82" s="83"/>
      <c r="G82" s="83"/>
      <c r="H82" s="84"/>
      <c r="I82" s="105"/>
      <c r="J82" s="106"/>
      <c r="K82" s="59" t="str">
        <f t="shared" si="6"/>
        <v/>
      </c>
    </row>
    <row r="83" spans="1:11" s="58" customFormat="1" ht="21.75" customHeight="1">
      <c r="A83" s="103">
        <f t="shared" si="5"/>
        <v>74</v>
      </c>
      <c r="B83" s="104"/>
      <c r="C83" s="90"/>
      <c r="D83" s="91" t="str">
        <f t="shared" si="4"/>
        <v/>
      </c>
      <c r="E83" s="92"/>
      <c r="F83" s="83"/>
      <c r="G83" s="83"/>
      <c r="H83" s="84"/>
      <c r="I83" s="105"/>
      <c r="J83" s="106"/>
      <c r="K83" s="59" t="str">
        <f t="shared" si="6"/>
        <v/>
      </c>
    </row>
    <row r="84" spans="1:11" s="58" customFormat="1" ht="21.75" customHeight="1">
      <c r="A84" s="103">
        <f t="shared" si="5"/>
        <v>75</v>
      </c>
      <c r="B84" s="104"/>
      <c r="C84" s="90"/>
      <c r="D84" s="91" t="str">
        <f t="shared" si="4"/>
        <v/>
      </c>
      <c r="E84" s="92"/>
      <c r="F84" s="83"/>
      <c r="G84" s="83"/>
      <c r="H84" s="84"/>
      <c r="I84" s="105"/>
      <c r="J84" s="106"/>
      <c r="K84" s="59" t="str">
        <f t="shared" si="6"/>
        <v/>
      </c>
    </row>
    <row r="85" spans="1:11" s="58" customFormat="1" ht="21.75" customHeight="1">
      <c r="A85" s="103">
        <f t="shared" si="5"/>
        <v>76</v>
      </c>
      <c r="B85" s="104"/>
      <c r="C85" s="90"/>
      <c r="D85" s="91" t="str">
        <f t="shared" si="4"/>
        <v/>
      </c>
      <c r="E85" s="92"/>
      <c r="F85" s="83"/>
      <c r="G85" s="83"/>
      <c r="H85" s="84"/>
      <c r="I85" s="105"/>
      <c r="J85" s="106"/>
      <c r="K85" s="59" t="str">
        <f t="shared" si="6"/>
        <v/>
      </c>
    </row>
    <row r="86" spans="1:11" s="58" customFormat="1" ht="21.75" customHeight="1">
      <c r="A86" s="103">
        <f t="shared" si="5"/>
        <v>77</v>
      </c>
      <c r="B86" s="104"/>
      <c r="C86" s="90"/>
      <c r="D86" s="91" t="str">
        <f t="shared" si="4"/>
        <v/>
      </c>
      <c r="E86" s="92"/>
      <c r="F86" s="83"/>
      <c r="G86" s="83"/>
      <c r="H86" s="84"/>
      <c r="I86" s="105"/>
      <c r="J86" s="106"/>
      <c r="K86" s="59" t="str">
        <f t="shared" si="6"/>
        <v/>
      </c>
    </row>
    <row r="87" spans="1:11" s="58" customFormat="1" ht="21.75" customHeight="1">
      <c r="A87" s="103">
        <f t="shared" si="5"/>
        <v>78</v>
      </c>
      <c r="B87" s="104"/>
      <c r="C87" s="90"/>
      <c r="D87" s="91" t="str">
        <f t="shared" si="4"/>
        <v/>
      </c>
      <c r="E87" s="92"/>
      <c r="F87" s="83"/>
      <c r="G87" s="83"/>
      <c r="H87" s="84"/>
      <c r="I87" s="105"/>
      <c r="J87" s="106"/>
      <c r="K87" s="59" t="str">
        <f t="shared" si="6"/>
        <v/>
      </c>
    </row>
    <row r="88" spans="1:11" s="58" customFormat="1" ht="21.75" customHeight="1">
      <c r="A88" s="103">
        <f t="shared" si="5"/>
        <v>79</v>
      </c>
      <c r="B88" s="104"/>
      <c r="C88" s="90"/>
      <c r="D88" s="91" t="str">
        <f t="shared" si="4"/>
        <v/>
      </c>
      <c r="E88" s="92"/>
      <c r="F88" s="83"/>
      <c r="G88" s="83"/>
      <c r="H88" s="84"/>
      <c r="I88" s="105"/>
      <c r="J88" s="106"/>
      <c r="K88" s="59" t="str">
        <f t="shared" si="6"/>
        <v/>
      </c>
    </row>
    <row r="89" spans="1:11" s="58" customFormat="1" ht="21.75" customHeight="1">
      <c r="A89" s="103">
        <f t="shared" si="5"/>
        <v>80</v>
      </c>
      <c r="B89" s="104"/>
      <c r="C89" s="90"/>
      <c r="D89" s="91" t="str">
        <f t="shared" si="4"/>
        <v/>
      </c>
      <c r="E89" s="92"/>
      <c r="F89" s="83"/>
      <c r="G89" s="83"/>
      <c r="H89" s="84"/>
      <c r="I89" s="105"/>
      <c r="J89" s="106"/>
      <c r="K89" s="59" t="str">
        <f t="shared" si="6"/>
        <v/>
      </c>
    </row>
    <row r="90" spans="1:11" s="58" customFormat="1" ht="21.75" customHeight="1">
      <c r="A90" s="103">
        <f t="shared" si="5"/>
        <v>81</v>
      </c>
      <c r="B90" s="104"/>
      <c r="C90" s="90"/>
      <c r="D90" s="91" t="str">
        <f t="shared" si="4"/>
        <v/>
      </c>
      <c r="E90" s="92"/>
      <c r="F90" s="83"/>
      <c r="G90" s="83"/>
      <c r="H90" s="84"/>
      <c r="I90" s="105"/>
      <c r="J90" s="106"/>
      <c r="K90" s="59" t="str">
        <f t="shared" si="6"/>
        <v/>
      </c>
    </row>
    <row r="91" spans="1:11" s="58" customFormat="1" ht="21.75" customHeight="1">
      <c r="A91" s="103">
        <f t="shared" si="5"/>
        <v>82</v>
      </c>
      <c r="B91" s="104"/>
      <c r="C91" s="90"/>
      <c r="D91" s="91" t="str">
        <f t="shared" si="4"/>
        <v/>
      </c>
      <c r="E91" s="92"/>
      <c r="F91" s="83"/>
      <c r="G91" s="83"/>
      <c r="H91" s="84"/>
      <c r="I91" s="105"/>
      <c r="J91" s="106"/>
      <c r="K91" s="59" t="str">
        <f t="shared" si="6"/>
        <v/>
      </c>
    </row>
    <row r="92" spans="1:11" s="58" customFormat="1" ht="21.75" customHeight="1">
      <c r="A92" s="103">
        <f t="shared" si="5"/>
        <v>83</v>
      </c>
      <c r="B92" s="104"/>
      <c r="C92" s="90"/>
      <c r="D92" s="91" t="str">
        <f t="shared" si="4"/>
        <v/>
      </c>
      <c r="E92" s="92"/>
      <c r="F92" s="83"/>
      <c r="G92" s="83"/>
      <c r="H92" s="84"/>
      <c r="I92" s="105"/>
      <c r="J92" s="106"/>
      <c r="K92" s="59" t="str">
        <f t="shared" si="6"/>
        <v/>
      </c>
    </row>
    <row r="93" spans="1:11" s="58" customFormat="1" ht="21.75" customHeight="1">
      <c r="A93" s="103">
        <f t="shared" si="5"/>
        <v>84</v>
      </c>
      <c r="B93" s="104"/>
      <c r="C93" s="90"/>
      <c r="D93" s="91" t="str">
        <f t="shared" si="4"/>
        <v/>
      </c>
      <c r="E93" s="92"/>
      <c r="F93" s="83"/>
      <c r="G93" s="83"/>
      <c r="H93" s="84"/>
      <c r="I93" s="105"/>
      <c r="J93" s="106"/>
      <c r="K93" s="59" t="str">
        <f t="shared" si="6"/>
        <v/>
      </c>
    </row>
    <row r="94" spans="1:11" s="58" customFormat="1" ht="21.75" customHeight="1">
      <c r="A94" s="103">
        <f t="shared" si="5"/>
        <v>85</v>
      </c>
      <c r="B94" s="104"/>
      <c r="C94" s="90"/>
      <c r="D94" s="91" t="str">
        <f t="shared" si="4"/>
        <v/>
      </c>
      <c r="E94" s="92"/>
      <c r="F94" s="83"/>
      <c r="G94" s="83"/>
      <c r="H94" s="84"/>
      <c r="I94" s="105"/>
      <c r="J94" s="106"/>
      <c r="K94" s="59" t="str">
        <f t="shared" si="6"/>
        <v/>
      </c>
    </row>
    <row r="95" spans="1:11" s="58" customFormat="1" ht="21.75" customHeight="1">
      <c r="A95" s="103">
        <f t="shared" si="5"/>
        <v>86</v>
      </c>
      <c r="B95" s="104"/>
      <c r="C95" s="90"/>
      <c r="D95" s="91" t="str">
        <f t="shared" si="4"/>
        <v/>
      </c>
      <c r="E95" s="92"/>
      <c r="F95" s="83"/>
      <c r="G95" s="83"/>
      <c r="H95" s="84"/>
      <c r="I95" s="105"/>
      <c r="J95" s="106"/>
      <c r="K95" s="59" t="str">
        <f t="shared" si="6"/>
        <v/>
      </c>
    </row>
    <row r="96" spans="1:11" s="58" customFormat="1" ht="21.75" customHeight="1">
      <c r="A96" s="103">
        <f t="shared" si="5"/>
        <v>87</v>
      </c>
      <c r="B96" s="104"/>
      <c r="C96" s="90"/>
      <c r="D96" s="91" t="str">
        <f t="shared" si="4"/>
        <v/>
      </c>
      <c r="E96" s="92"/>
      <c r="F96" s="83"/>
      <c r="G96" s="83"/>
      <c r="H96" s="84"/>
      <c r="I96" s="105"/>
      <c r="J96" s="106"/>
      <c r="K96" s="59" t="str">
        <f t="shared" si="6"/>
        <v/>
      </c>
    </row>
    <row r="97" spans="1:11" s="58" customFormat="1" ht="21.75" customHeight="1">
      <c r="A97" s="103">
        <f t="shared" si="5"/>
        <v>88</v>
      </c>
      <c r="B97" s="104"/>
      <c r="C97" s="90"/>
      <c r="D97" s="91" t="str">
        <f t="shared" si="4"/>
        <v/>
      </c>
      <c r="E97" s="92"/>
      <c r="F97" s="83"/>
      <c r="G97" s="83"/>
      <c r="H97" s="84"/>
      <c r="I97" s="105"/>
      <c r="J97" s="106"/>
      <c r="K97" s="59" t="str">
        <f t="shared" si="6"/>
        <v/>
      </c>
    </row>
    <row r="98" spans="1:11" s="58" customFormat="1" ht="21.75" customHeight="1">
      <c r="A98" s="103">
        <f t="shared" si="5"/>
        <v>89</v>
      </c>
      <c r="B98" s="104"/>
      <c r="C98" s="90"/>
      <c r="D98" s="91" t="str">
        <f t="shared" si="4"/>
        <v/>
      </c>
      <c r="E98" s="92"/>
      <c r="F98" s="83"/>
      <c r="G98" s="83"/>
      <c r="H98" s="84"/>
      <c r="I98" s="105"/>
      <c r="J98" s="106"/>
      <c r="K98" s="59" t="str">
        <f t="shared" si="6"/>
        <v/>
      </c>
    </row>
    <row r="99" spans="1:11" s="58" customFormat="1" ht="21.75" customHeight="1">
      <c r="A99" s="103">
        <f t="shared" si="5"/>
        <v>90</v>
      </c>
      <c r="B99" s="104"/>
      <c r="C99" s="90"/>
      <c r="D99" s="91" t="str">
        <f t="shared" si="4"/>
        <v/>
      </c>
      <c r="E99" s="92"/>
      <c r="F99" s="83"/>
      <c r="G99" s="83"/>
      <c r="H99" s="84"/>
      <c r="I99" s="105"/>
      <c r="J99" s="106"/>
      <c r="K99" s="59" t="str">
        <f t="shared" si="6"/>
        <v/>
      </c>
    </row>
    <row r="100" spans="1:11" s="58" customFormat="1" ht="21.75" customHeight="1">
      <c r="A100" s="103">
        <f t="shared" si="5"/>
        <v>91</v>
      </c>
      <c r="B100" s="104"/>
      <c r="C100" s="90"/>
      <c r="D100" s="91" t="str">
        <f t="shared" si="4"/>
        <v/>
      </c>
      <c r="E100" s="92"/>
      <c r="F100" s="83"/>
      <c r="G100" s="83"/>
      <c r="H100" s="84"/>
      <c r="I100" s="105"/>
      <c r="J100" s="106"/>
      <c r="K100" s="59" t="str">
        <f t="shared" si="6"/>
        <v/>
      </c>
    </row>
    <row r="101" spans="1:11" s="58" customFormat="1" ht="21.75" customHeight="1">
      <c r="A101" s="103">
        <f t="shared" si="5"/>
        <v>92</v>
      </c>
      <c r="B101" s="104"/>
      <c r="C101" s="90"/>
      <c r="D101" s="91" t="str">
        <f t="shared" si="4"/>
        <v/>
      </c>
      <c r="E101" s="92"/>
      <c r="F101" s="83"/>
      <c r="G101" s="83"/>
      <c r="H101" s="84"/>
      <c r="I101" s="105"/>
      <c r="J101" s="106"/>
      <c r="K101" s="59" t="str">
        <f t="shared" si="6"/>
        <v/>
      </c>
    </row>
    <row r="102" spans="1:11" s="58" customFormat="1" ht="21.75" customHeight="1">
      <c r="A102" s="103">
        <f t="shared" si="5"/>
        <v>93</v>
      </c>
      <c r="B102" s="104"/>
      <c r="C102" s="90"/>
      <c r="D102" s="91" t="str">
        <f t="shared" si="4"/>
        <v/>
      </c>
      <c r="E102" s="92"/>
      <c r="F102" s="83"/>
      <c r="G102" s="83"/>
      <c r="H102" s="84"/>
      <c r="I102" s="105"/>
      <c r="J102" s="106"/>
      <c r="K102" s="59" t="str">
        <f t="shared" si="6"/>
        <v/>
      </c>
    </row>
    <row r="103" spans="1:11" s="58" customFormat="1" ht="21.75" customHeight="1">
      <c r="A103" s="103">
        <f t="shared" si="5"/>
        <v>94</v>
      </c>
      <c r="B103" s="104"/>
      <c r="C103" s="90"/>
      <c r="D103" s="91" t="str">
        <f t="shared" si="4"/>
        <v/>
      </c>
      <c r="E103" s="92"/>
      <c r="F103" s="83"/>
      <c r="G103" s="83"/>
      <c r="H103" s="84"/>
      <c r="I103" s="105"/>
      <c r="J103" s="106"/>
      <c r="K103" s="59" t="str">
        <f t="shared" si="6"/>
        <v/>
      </c>
    </row>
    <row r="104" spans="1:11" s="58" customFormat="1" ht="21.75" customHeight="1">
      <c r="A104" s="103">
        <f t="shared" si="5"/>
        <v>95</v>
      </c>
      <c r="B104" s="104"/>
      <c r="C104" s="90"/>
      <c r="D104" s="91" t="str">
        <f t="shared" si="4"/>
        <v/>
      </c>
      <c r="E104" s="92"/>
      <c r="F104" s="83"/>
      <c r="G104" s="83"/>
      <c r="H104" s="84"/>
      <c r="I104" s="105"/>
      <c r="J104" s="106"/>
      <c r="K104" s="59" t="str">
        <f t="shared" si="6"/>
        <v/>
      </c>
    </row>
    <row r="105" spans="1:11" s="58" customFormat="1" ht="21.75" customHeight="1">
      <c r="A105" s="103">
        <f t="shared" si="5"/>
        <v>96</v>
      </c>
      <c r="B105" s="104"/>
      <c r="C105" s="90"/>
      <c r="D105" s="91" t="str">
        <f t="shared" si="4"/>
        <v/>
      </c>
      <c r="E105" s="92"/>
      <c r="F105" s="83"/>
      <c r="G105" s="83"/>
      <c r="H105" s="84"/>
      <c r="I105" s="105"/>
      <c r="J105" s="106"/>
      <c r="K105" s="59" t="str">
        <f t="shared" si="6"/>
        <v/>
      </c>
    </row>
    <row r="106" spans="1:11" s="58" customFormat="1" ht="21.75" customHeight="1">
      <c r="A106" s="103">
        <f t="shared" si="5"/>
        <v>97</v>
      </c>
      <c r="B106" s="104"/>
      <c r="C106" s="90"/>
      <c r="D106" s="91" t="str">
        <f t="shared" ref="D106:D109" si="7">IF(C106="","",DATEDIF($E$3,C106,"Y"))</f>
        <v/>
      </c>
      <c r="E106" s="92"/>
      <c r="F106" s="83"/>
      <c r="G106" s="83"/>
      <c r="H106" s="84"/>
      <c r="I106" s="105"/>
      <c r="J106" s="106"/>
      <c r="K106" s="59" t="str">
        <f t="shared" si="6"/>
        <v/>
      </c>
    </row>
    <row r="107" spans="1:11" s="58" customFormat="1" ht="21.75" customHeight="1">
      <c r="A107" s="103">
        <f t="shared" si="5"/>
        <v>98</v>
      </c>
      <c r="B107" s="104"/>
      <c r="C107" s="90"/>
      <c r="D107" s="91" t="str">
        <f t="shared" si="7"/>
        <v/>
      </c>
      <c r="E107" s="92"/>
      <c r="F107" s="83"/>
      <c r="G107" s="83"/>
      <c r="H107" s="84"/>
      <c r="I107" s="105"/>
      <c r="J107" s="106"/>
      <c r="K107" s="59" t="str">
        <f t="shared" si="6"/>
        <v/>
      </c>
    </row>
    <row r="108" spans="1:11" s="58" customFormat="1" ht="21.75" customHeight="1">
      <c r="A108" s="103">
        <f t="shared" si="5"/>
        <v>99</v>
      </c>
      <c r="B108" s="104"/>
      <c r="C108" s="90"/>
      <c r="D108" s="91" t="str">
        <f t="shared" si="7"/>
        <v/>
      </c>
      <c r="E108" s="92"/>
      <c r="F108" s="83"/>
      <c r="G108" s="83"/>
      <c r="H108" s="84"/>
      <c r="I108" s="126"/>
      <c r="J108" s="127"/>
      <c r="K108" s="59" t="str">
        <f t="shared" si="6"/>
        <v/>
      </c>
    </row>
    <row r="109" spans="1:11" s="58" customFormat="1" ht="21.75" customHeight="1">
      <c r="A109" s="122">
        <f t="shared" si="5"/>
        <v>100</v>
      </c>
      <c r="B109" s="123"/>
      <c r="C109" s="93"/>
      <c r="D109" s="94" t="str">
        <f t="shared" si="7"/>
        <v/>
      </c>
      <c r="E109" s="95"/>
      <c r="F109" s="85"/>
      <c r="G109" s="85"/>
      <c r="H109" s="86"/>
      <c r="I109" s="124"/>
      <c r="J109" s="125"/>
      <c r="K109" s="59" t="str">
        <f t="shared" si="6"/>
        <v/>
      </c>
    </row>
    <row r="110" spans="1:11" s="10" customFormat="1"/>
    <row r="111" spans="1:11" ht="13.5" customHeight="1">
      <c r="A111" s="50"/>
      <c r="B111" s="50"/>
      <c r="C111" s="101" t="s">
        <v>53</v>
      </c>
      <c r="D111" s="101"/>
      <c r="E111" s="101"/>
    </row>
    <row r="115" spans="1:11">
      <c r="A115" s="51" t="s">
        <v>46</v>
      </c>
      <c r="B115" s="51" t="s">
        <v>46</v>
      </c>
      <c r="C115" s="51" t="s">
        <v>46</v>
      </c>
      <c r="D115" s="51" t="s">
        <v>46</v>
      </c>
      <c r="E115" s="51" t="s">
        <v>46</v>
      </c>
      <c r="F115" s="51" t="s">
        <v>46</v>
      </c>
      <c r="G115" s="51" t="s">
        <v>46</v>
      </c>
      <c r="H115" s="51" t="s">
        <v>46</v>
      </c>
      <c r="I115" s="51" t="s">
        <v>46</v>
      </c>
      <c r="J115" s="51" t="s">
        <v>46</v>
      </c>
      <c r="K115" s="51" t="s">
        <v>46</v>
      </c>
    </row>
  </sheetData>
  <sheetProtection password="C38F" sheet="1" objects="1" scenarios="1" selectLockedCells="1"/>
  <mergeCells count="209">
    <mergeCell ref="A21:B21"/>
    <mergeCell ref="A23:B23"/>
    <mergeCell ref="A25:B25"/>
    <mergeCell ref="A45:B45"/>
    <mergeCell ref="A47:B47"/>
    <mergeCell ref="A49:B49"/>
    <mergeCell ref="A51:B51"/>
    <mergeCell ref="A53:B53"/>
    <mergeCell ref="A65:B65"/>
    <mergeCell ref="A50:B50"/>
    <mergeCell ref="A52:B52"/>
    <mergeCell ref="A64:B64"/>
    <mergeCell ref="A27:B27"/>
    <mergeCell ref="A29:B29"/>
    <mergeCell ref="A41:B41"/>
    <mergeCell ref="A38:B38"/>
    <mergeCell ref="A34:B34"/>
    <mergeCell ref="A62:B62"/>
    <mergeCell ref="A56:B56"/>
    <mergeCell ref="A57:B57"/>
    <mergeCell ref="A31:B31"/>
    <mergeCell ref="A94:B94"/>
    <mergeCell ref="A96:B96"/>
    <mergeCell ref="A98:B98"/>
    <mergeCell ref="A93:B93"/>
    <mergeCell ref="A95:B95"/>
    <mergeCell ref="A97:B97"/>
    <mergeCell ref="A71:B71"/>
    <mergeCell ref="A73:B73"/>
    <mergeCell ref="A75:B75"/>
    <mergeCell ref="A87:B87"/>
    <mergeCell ref="A89:B89"/>
    <mergeCell ref="A91:B91"/>
    <mergeCell ref="A90:B90"/>
    <mergeCell ref="A92:B92"/>
    <mergeCell ref="A72:B72"/>
    <mergeCell ref="A74:B74"/>
    <mergeCell ref="A76:B76"/>
    <mergeCell ref="A81:B81"/>
    <mergeCell ref="A82:B82"/>
    <mergeCell ref="A80:B80"/>
    <mergeCell ref="I86:J86"/>
    <mergeCell ref="I87:J87"/>
    <mergeCell ref="I88:J88"/>
    <mergeCell ref="A83:B83"/>
    <mergeCell ref="I83:J83"/>
    <mergeCell ref="A84:B84"/>
    <mergeCell ref="I84:J84"/>
    <mergeCell ref="A85:B85"/>
    <mergeCell ref="I85:J85"/>
    <mergeCell ref="A86:B86"/>
    <mergeCell ref="A88:B88"/>
    <mergeCell ref="A107:B107"/>
    <mergeCell ref="I107:J107"/>
    <mergeCell ref="A108:B108"/>
    <mergeCell ref="I109:J109"/>
    <mergeCell ref="I108:J108"/>
    <mergeCell ref="A104:B104"/>
    <mergeCell ref="I104:J104"/>
    <mergeCell ref="A105:B105"/>
    <mergeCell ref="I105:J105"/>
    <mergeCell ref="A106:B106"/>
    <mergeCell ref="I106:J106"/>
    <mergeCell ref="A101:B101"/>
    <mergeCell ref="I101:J101"/>
    <mergeCell ref="A102:B102"/>
    <mergeCell ref="I102:J102"/>
    <mergeCell ref="A103:B103"/>
    <mergeCell ref="I103:J103"/>
    <mergeCell ref="I99:J99"/>
    <mergeCell ref="A100:B100"/>
    <mergeCell ref="I100:J100"/>
    <mergeCell ref="A99:B99"/>
    <mergeCell ref="I95:J95"/>
    <mergeCell ref="I96:J96"/>
    <mergeCell ref="I97:J97"/>
    <mergeCell ref="I98:J98"/>
    <mergeCell ref="I93:J93"/>
    <mergeCell ref="I94:J94"/>
    <mergeCell ref="I89:J89"/>
    <mergeCell ref="I90:J90"/>
    <mergeCell ref="I91:J91"/>
    <mergeCell ref="I82:J82"/>
    <mergeCell ref="A77:B77"/>
    <mergeCell ref="I77:J77"/>
    <mergeCell ref="A78:B78"/>
    <mergeCell ref="I78:J78"/>
    <mergeCell ref="A79:B79"/>
    <mergeCell ref="I79:J79"/>
    <mergeCell ref="I76:J76"/>
    <mergeCell ref="I72:J72"/>
    <mergeCell ref="I73:J73"/>
    <mergeCell ref="I74:J74"/>
    <mergeCell ref="I75:J75"/>
    <mergeCell ref="I80:J80"/>
    <mergeCell ref="I81:J81"/>
    <mergeCell ref="I65:J65"/>
    <mergeCell ref="I70:J70"/>
    <mergeCell ref="I66:J66"/>
    <mergeCell ref="I67:J67"/>
    <mergeCell ref="I68:J68"/>
    <mergeCell ref="I63:J63"/>
    <mergeCell ref="I64:J64"/>
    <mergeCell ref="A59:B59"/>
    <mergeCell ref="I59:J59"/>
    <mergeCell ref="A60:B60"/>
    <mergeCell ref="I60:J60"/>
    <mergeCell ref="A61:B61"/>
    <mergeCell ref="I61:J61"/>
    <mergeCell ref="A63:B63"/>
    <mergeCell ref="A66:B66"/>
    <mergeCell ref="A68:B68"/>
    <mergeCell ref="A70:B70"/>
    <mergeCell ref="A67:B67"/>
    <mergeCell ref="A69:B69"/>
    <mergeCell ref="I71:J71"/>
    <mergeCell ref="I50:J50"/>
    <mergeCell ref="A109:B109"/>
    <mergeCell ref="I45:J45"/>
    <mergeCell ref="I69:J69"/>
    <mergeCell ref="I92:J92"/>
    <mergeCell ref="I47:J47"/>
    <mergeCell ref="I48:J48"/>
    <mergeCell ref="I46:J46"/>
    <mergeCell ref="I49:J49"/>
    <mergeCell ref="A46:B46"/>
    <mergeCell ref="A48:B48"/>
    <mergeCell ref="I56:J56"/>
    <mergeCell ref="I57:J57"/>
    <mergeCell ref="A58:B58"/>
    <mergeCell ref="I58:J58"/>
    <mergeCell ref="I53:J53"/>
    <mergeCell ref="A54:B54"/>
    <mergeCell ref="I54:J54"/>
    <mergeCell ref="A55:B55"/>
    <mergeCell ref="I55:J55"/>
    <mergeCell ref="I51:J51"/>
    <mergeCell ref="I52:J52"/>
    <mergeCell ref="I62:J62"/>
    <mergeCell ref="A20:B20"/>
    <mergeCell ref="A15:B15"/>
    <mergeCell ref="I15:J15"/>
    <mergeCell ref="A16:B16"/>
    <mergeCell ref="I16:J16"/>
    <mergeCell ref="A17:B17"/>
    <mergeCell ref="I17:J17"/>
    <mergeCell ref="I32:J32"/>
    <mergeCell ref="A33:B33"/>
    <mergeCell ref="I33:J33"/>
    <mergeCell ref="A22:B22"/>
    <mergeCell ref="A24:B24"/>
    <mergeCell ref="A26:B26"/>
    <mergeCell ref="A28:B28"/>
    <mergeCell ref="A30:B30"/>
    <mergeCell ref="I19:J19"/>
    <mergeCell ref="I20:J20"/>
    <mergeCell ref="I21:J21"/>
    <mergeCell ref="I22:J22"/>
    <mergeCell ref="I23:J23"/>
    <mergeCell ref="I24:J24"/>
    <mergeCell ref="I26:J26"/>
    <mergeCell ref="I27:J27"/>
    <mergeCell ref="A19:B19"/>
    <mergeCell ref="I31:J31"/>
    <mergeCell ref="I28:J28"/>
    <mergeCell ref="I29:J29"/>
    <mergeCell ref="I43:J43"/>
    <mergeCell ref="I44:J44"/>
    <mergeCell ref="I38:J38"/>
    <mergeCell ref="A39:B39"/>
    <mergeCell ref="I39:J39"/>
    <mergeCell ref="A40:B40"/>
    <mergeCell ref="I40:J40"/>
    <mergeCell ref="A44:B44"/>
    <mergeCell ref="A43:B43"/>
    <mergeCell ref="A42:B42"/>
    <mergeCell ref="I41:J41"/>
    <mergeCell ref="I42:J42"/>
    <mergeCell ref="A35:B35"/>
    <mergeCell ref="I35:J35"/>
    <mergeCell ref="A36:B36"/>
    <mergeCell ref="I36:J36"/>
    <mergeCell ref="A37:B37"/>
    <mergeCell ref="I37:J37"/>
    <mergeCell ref="A32:B32"/>
    <mergeCell ref="C111:E111"/>
    <mergeCell ref="F1:H1"/>
    <mergeCell ref="A11:B11"/>
    <mergeCell ref="I11:J11"/>
    <mergeCell ref="C2:D2"/>
    <mergeCell ref="C3:D3"/>
    <mergeCell ref="C5:D5"/>
    <mergeCell ref="C7:D7"/>
    <mergeCell ref="C6:D6"/>
    <mergeCell ref="A18:B18"/>
    <mergeCell ref="I18:J18"/>
    <mergeCell ref="A12:B12"/>
    <mergeCell ref="I12:J12"/>
    <mergeCell ref="A13:B13"/>
    <mergeCell ref="I13:J13"/>
    <mergeCell ref="A14:B14"/>
    <mergeCell ref="I14:J14"/>
    <mergeCell ref="I9:J9"/>
    <mergeCell ref="A10:B10"/>
    <mergeCell ref="I10:J10"/>
    <mergeCell ref="A9:B9"/>
    <mergeCell ref="I34:J34"/>
    <mergeCell ref="I25:J25"/>
    <mergeCell ref="I30:J30"/>
  </mergeCells>
  <phoneticPr fontId="1"/>
  <conditionalFormatting sqref="A131:G131 I131:XFD131 A132:XFD1048576 F1 I3:J6 A5:C6 A4:B4 C9:I10 A7:A11 A109 F2:G4 A2:C3 E2:E3 E5:G6 F12:F24 H19:H24 H12:I18 K1:XFD109 A110:XFD110 F25:H109 F11:I11 C11:E109 A112:XFD130 A111:B111 F111:XFD111">
    <cfRule type="containsText" dxfId="41" priority="40" operator="containsText" text="24万円を超えています">
      <formula>NOT(ISERROR(SEARCH("24万円を超えています",A1)))</formula>
    </cfRule>
  </conditionalFormatting>
  <conditionalFormatting sqref="I19:I109">
    <cfRule type="containsText" dxfId="40" priority="3" operator="containsText" text="24万円を超えています">
      <formula>NOT(ISERROR(SEARCH("24万円を超えています",I19)))</formula>
    </cfRule>
  </conditionalFormatting>
  <conditionalFormatting sqref="A12:A108">
    <cfRule type="containsText" dxfId="39" priority="2" operator="containsText" text="24万円を超えています">
      <formula>NOT(ISERROR(SEARCH("24万円を超えています",A12)))</formula>
    </cfRule>
  </conditionalFormatting>
  <conditionalFormatting sqref="G12:G24">
    <cfRule type="containsText" dxfId="38" priority="1" operator="containsText" text="24万円を超えています">
      <formula>NOT(ISERROR(SEARCH("24万円を超えています",G12)))</formula>
    </cfRule>
  </conditionalFormatting>
  <dataValidations xWindow="111" yWindow="546" count="5">
    <dataValidation type="date" operator="greaterThanOrEqual" allowBlank="1" showInputMessage="1" showErrorMessage="1" sqref="J3:J6">
      <formula1>44197</formula1>
    </dataValidation>
    <dataValidation type="whole" allowBlank="1" showInputMessage="1" showErrorMessage="1" errorTitle="入力金額エラー" error="税込１万円以下しか入力できません。" sqref="E10:E109">
      <formula1>1</formula1>
      <formula2>10000</formula2>
    </dataValidation>
    <dataValidation type="list" allowBlank="1" showInputMessage="1" showErrorMessage="1" prompt="プルダウンから選択してください。" sqref="G10:G109">
      <formula1>"学校等,学校等以外"</formula1>
    </dataValidation>
    <dataValidation type="custom" allowBlank="1" showInputMessage="1" showErrorMessage="1" errorTitle="入力不要" error="支払区分が学校等を選択した場合は、入力不要です。" sqref="I10:J109">
      <formula1>LEN(G10)&gt;3</formula1>
    </dataValidation>
    <dataValidation allowBlank="1" showInputMessage="1" showErrorMessage="1" promptTitle="&lt;注意メモ＞" prompt="受贈者の生年月日（E3セル）を入力してから、作業を始めて下さい。" sqref="C10"/>
  </dataValidations>
  <pageMargins left="0.70866141732283472" right="0.39370078740157483" top="0.6692913385826772" bottom="0.6692913385826772" header="0.31496062992125984" footer="0.31496062992125984"/>
  <pageSetup paperSize="9" scale="88" fitToHeight="10" orientation="landscape" blackAndWhite="1" r:id="rId1"/>
  <headerFooter>
    <oddFooter>&amp;L01-7-3080-（060-1）（2022.10）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K253"/>
  <sheetViews>
    <sheetView zoomScale="98" zoomScaleNormal="98" zoomScaleSheetLayoutView="100" zoomScalePageLayoutView="117" workbookViewId="0">
      <pane ySplit="4" topLeftCell="A56" activePane="bottomLeft" state="frozen"/>
      <selection pane="bottomLeft" activeCell="C23" sqref="C23"/>
    </sheetView>
  </sheetViews>
  <sheetFormatPr defaultRowHeight="13.5"/>
  <cols>
    <col min="1" max="1" width="3.125" customWidth="1"/>
    <col min="2" max="2" width="0.625" customWidth="1"/>
    <col min="3" max="3" width="18.625" customWidth="1"/>
    <col min="4" max="4" width="20.5" customWidth="1"/>
    <col min="5" max="5" width="27.875" customWidth="1"/>
    <col min="6" max="6" width="16.875" customWidth="1"/>
    <col min="7" max="7" width="25.875" customWidth="1"/>
    <col min="8" max="8" width="17.75" customWidth="1"/>
    <col min="9" max="9" width="19.375" customWidth="1"/>
    <col min="10" max="10" width="2.5" hidden="1" customWidth="1"/>
    <col min="11" max="11" width="6.75" hidden="1" customWidth="1"/>
  </cols>
  <sheetData>
    <row r="1" spans="1:11" s="7" customFormat="1" ht="25.5" customHeight="1">
      <c r="A1" s="144" t="str">
        <f>IF(C5="","　　　年分　少額教育資金支出支払明細書",C5)</f>
        <v>　　　年分　少額教育資金支出支払明細書</v>
      </c>
      <c r="B1" s="144"/>
      <c r="C1" s="144"/>
      <c r="D1" s="144"/>
      <c r="E1" s="144"/>
      <c r="F1" s="144"/>
      <c r="G1" s="144"/>
      <c r="H1" s="144"/>
      <c r="I1" s="144"/>
    </row>
    <row r="2" spans="1:11" s="1" customFormat="1" ht="21.75" customHeight="1">
      <c r="A2" s="16"/>
      <c r="B2" s="16"/>
      <c r="C2" s="16"/>
      <c r="D2" s="16"/>
      <c r="E2" s="16"/>
      <c r="F2" s="16"/>
      <c r="G2" s="17"/>
      <c r="H2" s="18" t="s">
        <v>16</v>
      </c>
      <c r="I2" s="5" t="str">
        <f>IF(入力用!$E$2="","",入力用!$E$2)</f>
        <v/>
      </c>
      <c r="K2" s="8"/>
    </row>
    <row r="3" spans="1:11" s="1" customFormat="1" ht="22.5" customHeight="1">
      <c r="A3" s="145" t="s">
        <v>4</v>
      </c>
      <c r="B3" s="145"/>
      <c r="C3" s="145"/>
      <c r="D3" s="145"/>
      <c r="E3" s="145"/>
      <c r="F3" s="145"/>
      <c r="G3" s="145"/>
      <c r="H3" s="145"/>
      <c r="I3" s="145"/>
    </row>
    <row r="4" spans="1:11" s="4" customFormat="1" ht="28.35" customHeight="1">
      <c r="A4" s="11"/>
      <c r="B4" s="12"/>
      <c r="C4" s="19" t="s">
        <v>0</v>
      </c>
      <c r="D4" s="19" t="s">
        <v>18</v>
      </c>
      <c r="E4" s="19" t="s">
        <v>1</v>
      </c>
      <c r="F4" s="20" t="s">
        <v>2</v>
      </c>
      <c r="G4" s="21" t="s">
        <v>3</v>
      </c>
      <c r="H4" s="159" t="s">
        <v>17</v>
      </c>
      <c r="I4" s="160"/>
    </row>
    <row r="5" spans="1:11" s="1" customFormat="1" ht="28.35" customHeight="1">
      <c r="A5" s="156">
        <v>1</v>
      </c>
      <c r="B5" s="157"/>
      <c r="C5" s="22" t="str">
        <f>IF(入力用!C10="","",入力用!C10)</f>
        <v/>
      </c>
      <c r="D5" s="23" t="str">
        <f>IF(入力用!E10="","",入力用!E10)</f>
        <v/>
      </c>
      <c r="E5" s="24" t="str">
        <f>IF(入力用!F10="","",入力用!F10)</f>
        <v/>
      </c>
      <c r="F5" s="25" t="str">
        <f>IF(入力用!G10="","",入力用!G10)</f>
        <v/>
      </c>
      <c r="G5" s="24" t="str">
        <f>IF(入力用!H10="","",入力用!H10)</f>
        <v/>
      </c>
      <c r="H5" s="152" t="str">
        <f>IF(入力用!I10="","",入力用!I10)</f>
        <v/>
      </c>
      <c r="I5" s="153" t="str">
        <f>IF(入力用!J10="","",入力用!J10)</f>
        <v/>
      </c>
      <c r="J5" s="1" t="e">
        <f>YEAR(C5)</f>
        <v>#VALUE!</v>
      </c>
    </row>
    <row r="6" spans="1:11" s="1" customFormat="1" ht="28.35" customHeight="1">
      <c r="A6" s="138">
        <v>2</v>
      </c>
      <c r="B6" s="139"/>
      <c r="C6" s="26" t="str">
        <f>IF(入力用!C11="","",入力用!C11)</f>
        <v/>
      </c>
      <c r="D6" s="27" t="str">
        <f>IF(入力用!E11="","",入力用!E11)</f>
        <v/>
      </c>
      <c r="E6" s="28" t="str">
        <f>IF(入力用!F11="","",入力用!F11)</f>
        <v/>
      </c>
      <c r="F6" s="29" t="str">
        <f>IF(入力用!G11="","",入力用!G11)</f>
        <v/>
      </c>
      <c r="G6" s="28" t="str">
        <f>IF(入力用!H11="","",入力用!H11)</f>
        <v/>
      </c>
      <c r="H6" s="140" t="str">
        <f>IF(入力用!I11="","",入力用!I11)</f>
        <v/>
      </c>
      <c r="I6" s="141" t="str">
        <f>IF(入力用!J11="","",入力用!J11)</f>
        <v/>
      </c>
      <c r="J6" s="3" t="e">
        <f>DATE(J5,1,1)</f>
        <v>#VALUE!</v>
      </c>
      <c r="K6" s="3" t="e">
        <f>DATE(J5,12,31)</f>
        <v>#VALUE!</v>
      </c>
    </row>
    <row r="7" spans="1:11" s="1" customFormat="1" ht="28.35" customHeight="1">
      <c r="A7" s="138">
        <v>3</v>
      </c>
      <c r="B7" s="139"/>
      <c r="C7" s="26" t="str">
        <f>IF(入力用!C12="","",入力用!C12)</f>
        <v/>
      </c>
      <c r="D7" s="27" t="str">
        <f>IF(入力用!E12="","",入力用!E12)</f>
        <v/>
      </c>
      <c r="E7" s="28" t="str">
        <f>IF(入力用!F12="","",入力用!F12)</f>
        <v/>
      </c>
      <c r="F7" s="29" t="str">
        <f>IF(入力用!G12="","",入力用!G12)</f>
        <v/>
      </c>
      <c r="G7" s="28" t="str">
        <f>IF(入力用!H12="","",入力用!H12)</f>
        <v/>
      </c>
      <c r="H7" s="140" t="str">
        <f>IF(入力用!I12="","",入力用!I12)</f>
        <v/>
      </c>
      <c r="I7" s="141" t="str">
        <f>IF(入力用!J12="","",入力用!J12)</f>
        <v/>
      </c>
    </row>
    <row r="8" spans="1:11" s="1" customFormat="1" ht="28.35" customHeight="1">
      <c r="A8" s="138">
        <v>4</v>
      </c>
      <c r="B8" s="139"/>
      <c r="C8" s="26" t="str">
        <f>IF(入力用!C13="","",入力用!C13)</f>
        <v/>
      </c>
      <c r="D8" s="27" t="str">
        <f>IF(入力用!E13="","",入力用!E13)</f>
        <v/>
      </c>
      <c r="E8" s="28" t="str">
        <f>IF(入力用!F13="","",入力用!F13)</f>
        <v/>
      </c>
      <c r="F8" s="29" t="str">
        <f>IF(入力用!G13="","",入力用!G13)</f>
        <v/>
      </c>
      <c r="G8" s="28" t="str">
        <f>IF(入力用!H13="","",入力用!H13)</f>
        <v/>
      </c>
      <c r="H8" s="140" t="str">
        <f>IF(入力用!I13="","",入力用!I13)</f>
        <v/>
      </c>
      <c r="I8" s="141" t="str">
        <f>IF(入力用!J13="","",入力用!J13)</f>
        <v/>
      </c>
    </row>
    <row r="9" spans="1:11" s="1" customFormat="1" ht="28.35" customHeight="1">
      <c r="A9" s="138">
        <v>5</v>
      </c>
      <c r="B9" s="139"/>
      <c r="C9" s="26" t="str">
        <f>IF(入力用!C14="","",入力用!C14)</f>
        <v/>
      </c>
      <c r="D9" s="27" t="str">
        <f>IF(入力用!E14="","",入力用!E14)</f>
        <v/>
      </c>
      <c r="E9" s="28" t="str">
        <f>IF(入力用!F14="","",入力用!F14)</f>
        <v/>
      </c>
      <c r="F9" s="29" t="str">
        <f>IF(入力用!G14="","",入力用!G14)</f>
        <v/>
      </c>
      <c r="G9" s="28" t="str">
        <f>IF(入力用!H14="","",入力用!H14)</f>
        <v/>
      </c>
      <c r="H9" s="140" t="str">
        <f>IF(入力用!I14="","",入力用!I14)</f>
        <v/>
      </c>
      <c r="I9" s="141" t="str">
        <f>IF(入力用!J14="","",入力用!J14)</f>
        <v/>
      </c>
    </row>
    <row r="10" spans="1:11" s="1" customFormat="1" ht="28.35" customHeight="1">
      <c r="A10" s="138">
        <v>6</v>
      </c>
      <c r="B10" s="139"/>
      <c r="C10" s="26" t="str">
        <f>IF(入力用!C15="","",入力用!C15)</f>
        <v/>
      </c>
      <c r="D10" s="27" t="str">
        <f>IF(入力用!E15="","",入力用!E15)</f>
        <v/>
      </c>
      <c r="E10" s="28" t="str">
        <f>IF(入力用!F15="","",入力用!F15)</f>
        <v/>
      </c>
      <c r="F10" s="29" t="str">
        <f>IF(入力用!G15="","",入力用!G15)</f>
        <v/>
      </c>
      <c r="G10" s="28" t="str">
        <f>IF(入力用!H15="","",入力用!H15)</f>
        <v/>
      </c>
      <c r="H10" s="140" t="str">
        <f>IF(入力用!I15="","",入力用!I15)</f>
        <v/>
      </c>
      <c r="I10" s="141" t="str">
        <f>IF(入力用!J15="","",入力用!J15)</f>
        <v/>
      </c>
    </row>
    <row r="11" spans="1:11" s="1" customFormat="1" ht="28.35" customHeight="1">
      <c r="A11" s="138">
        <v>7</v>
      </c>
      <c r="B11" s="139"/>
      <c r="C11" s="26" t="str">
        <f>IF(入力用!C16="","",入力用!C16)</f>
        <v/>
      </c>
      <c r="D11" s="27" t="str">
        <f>IF(入力用!E16="","",入力用!E16)</f>
        <v/>
      </c>
      <c r="E11" s="28" t="str">
        <f>IF(入力用!F16="","",入力用!F16)</f>
        <v/>
      </c>
      <c r="F11" s="29" t="str">
        <f>IF(入力用!G16="","",入力用!G16)</f>
        <v/>
      </c>
      <c r="G11" s="28" t="str">
        <f>IF(入力用!H16="","",入力用!H16)</f>
        <v/>
      </c>
      <c r="H11" s="140" t="str">
        <f>IF(入力用!I16="","",入力用!I16)</f>
        <v/>
      </c>
      <c r="I11" s="141" t="str">
        <f>IF(入力用!J16="","",入力用!J16)</f>
        <v/>
      </c>
    </row>
    <row r="12" spans="1:11" s="1" customFormat="1" ht="28.35" customHeight="1">
      <c r="A12" s="138">
        <v>8</v>
      </c>
      <c r="B12" s="139"/>
      <c r="C12" s="26" t="str">
        <f>IF(入力用!C17="","",入力用!C17)</f>
        <v/>
      </c>
      <c r="D12" s="27" t="str">
        <f>IF(入力用!E17="","",入力用!E17)</f>
        <v/>
      </c>
      <c r="E12" s="28" t="str">
        <f>IF(入力用!F17="","",入力用!F17)</f>
        <v/>
      </c>
      <c r="F12" s="29" t="str">
        <f>IF(入力用!G17="","",入力用!G17)</f>
        <v/>
      </c>
      <c r="G12" s="28" t="str">
        <f>IF(入力用!H17="","",入力用!H17)</f>
        <v/>
      </c>
      <c r="H12" s="140" t="str">
        <f>IF(入力用!I17="","",入力用!I17)</f>
        <v/>
      </c>
      <c r="I12" s="141" t="str">
        <f>IF(入力用!J17="","",入力用!J17)</f>
        <v/>
      </c>
    </row>
    <row r="13" spans="1:11" s="1" customFormat="1" ht="28.35" customHeight="1">
      <c r="A13" s="138">
        <v>9</v>
      </c>
      <c r="B13" s="139"/>
      <c r="C13" s="26" t="str">
        <f>IF(入力用!C18="","",入力用!C18)</f>
        <v/>
      </c>
      <c r="D13" s="27" t="str">
        <f>IF(入力用!E18="","",入力用!E18)</f>
        <v/>
      </c>
      <c r="E13" s="28" t="str">
        <f>IF(入力用!F18="","",入力用!F18)</f>
        <v/>
      </c>
      <c r="F13" s="29" t="str">
        <f>IF(入力用!G18="","",入力用!G18)</f>
        <v/>
      </c>
      <c r="G13" s="28" t="str">
        <f>IF(入力用!H18="","",入力用!H18)</f>
        <v/>
      </c>
      <c r="H13" s="140" t="str">
        <f>IF(入力用!I18="","",入力用!I18)</f>
        <v/>
      </c>
      <c r="I13" s="141" t="str">
        <f>IF(入力用!J18="","",入力用!J18)</f>
        <v/>
      </c>
    </row>
    <row r="14" spans="1:11" s="1" customFormat="1" ht="27.75" customHeight="1">
      <c r="A14" s="131">
        <v>10</v>
      </c>
      <c r="B14" s="132"/>
      <c r="C14" s="30" t="str">
        <f>IF(入力用!C19="","",入力用!C19)</f>
        <v/>
      </c>
      <c r="D14" s="31" t="str">
        <f>IF(入力用!E19="","",入力用!E19)</f>
        <v/>
      </c>
      <c r="E14" s="28" t="str">
        <f>IF(入力用!F19="","",入力用!F19)</f>
        <v/>
      </c>
      <c r="F14" s="32" t="str">
        <f>IF(入力用!G19="","",入力用!G19)</f>
        <v/>
      </c>
      <c r="G14" s="33" t="str">
        <f>IF(入力用!H19="","",入力用!H19)</f>
        <v/>
      </c>
      <c r="H14" s="133" t="str">
        <f>IF(入力用!I19="","",入力用!I19)</f>
        <v/>
      </c>
      <c r="I14" s="134" t="str">
        <f>IF(入力用!J19="","",入力用!J19)</f>
        <v/>
      </c>
    </row>
    <row r="15" spans="1:11" s="1" customFormat="1" ht="27.75" customHeight="1">
      <c r="A15" s="148" t="s">
        <v>11</v>
      </c>
      <c r="B15" s="149"/>
      <c r="C15" s="150"/>
      <c r="D15" s="34">
        <f>SUM(D5:D14)</f>
        <v>0</v>
      </c>
      <c r="E15" s="35" t="s">
        <v>7</v>
      </c>
      <c r="F15" s="36">
        <f>SUMIF(F5:F14,"学校等",D5:D14)</f>
        <v>0</v>
      </c>
      <c r="G15" s="35" t="s">
        <v>8</v>
      </c>
      <c r="H15" s="135">
        <f>SUMIF(F5:F14,"学校等以外",D5:D14)</f>
        <v>0</v>
      </c>
      <c r="I15" s="136"/>
    </row>
    <row r="16" spans="1:11" s="1" customFormat="1" ht="31.35" customHeight="1">
      <c r="A16" s="158" t="s">
        <v>19</v>
      </c>
      <c r="B16" s="158"/>
      <c r="C16" s="158"/>
      <c r="D16" s="34">
        <f>D15</f>
        <v>0</v>
      </c>
      <c r="E16" s="37" t="s">
        <v>9</v>
      </c>
      <c r="F16" s="36">
        <f>F15</f>
        <v>0</v>
      </c>
      <c r="G16" s="37" t="s">
        <v>10</v>
      </c>
      <c r="H16" s="135">
        <f>H15</f>
        <v>0</v>
      </c>
      <c r="I16" s="136"/>
    </row>
    <row r="17" spans="1:9" s="1" customFormat="1" ht="14.25">
      <c r="A17" s="137" t="s">
        <v>37</v>
      </c>
      <c r="B17" s="137"/>
      <c r="C17" s="137"/>
      <c r="D17" s="137"/>
      <c r="E17" s="137"/>
      <c r="F17" s="137"/>
      <c r="G17" s="137"/>
      <c r="H17" s="137"/>
      <c r="I17" s="137"/>
    </row>
    <row r="18" spans="1:9" s="1" customFormat="1" ht="14.25">
      <c r="A18" s="128" t="s">
        <v>36</v>
      </c>
      <c r="B18" s="128"/>
      <c r="C18" s="128"/>
      <c r="D18" s="128"/>
      <c r="E18" s="128"/>
      <c r="F18" s="128"/>
      <c r="G18" s="128"/>
      <c r="H18" s="128"/>
      <c r="I18" s="128"/>
    </row>
    <row r="19" spans="1:9" s="1" customForma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s="1" customFormat="1" ht="31.5" customHeight="1">
      <c r="A20" s="17"/>
      <c r="B20" s="17"/>
      <c r="C20" s="9"/>
      <c r="D20" s="38"/>
      <c r="E20" s="39"/>
      <c r="F20" s="164" t="s">
        <v>13</v>
      </c>
      <c r="G20" s="165"/>
      <c r="H20" s="17"/>
      <c r="I20" s="17"/>
    </row>
    <row r="21" spans="1:9" s="1" customFormat="1" ht="30" customHeight="1" thickBot="1">
      <c r="A21" s="17"/>
      <c r="B21" s="17"/>
      <c r="C21" s="40" t="s">
        <v>14</v>
      </c>
      <c r="D21" s="6" t="str">
        <f>IF(入力用!$E$3="","",入力用!$E$3)</f>
        <v/>
      </c>
      <c r="E21" s="17"/>
      <c r="F21" s="163" t="s">
        <v>6</v>
      </c>
      <c r="G21" s="163"/>
      <c r="H21" s="129"/>
      <c r="I21" s="129"/>
    </row>
    <row r="22" spans="1:9" s="1" customFormat="1" ht="35.1" customHeight="1" thickBot="1">
      <c r="A22" s="17"/>
      <c r="B22" s="17"/>
      <c r="C22" s="41" t="s">
        <v>15</v>
      </c>
      <c r="D22" s="18" t="str">
        <f>IF($D$21="","",DATEDIF(D21,I2,"Y")&amp;" 歳")</f>
        <v/>
      </c>
      <c r="E22" s="17"/>
      <c r="F22" s="163" t="s">
        <v>12</v>
      </c>
      <c r="G22" s="163"/>
      <c r="H22" s="130"/>
      <c r="I22" s="130"/>
    </row>
    <row r="23" spans="1:9" s="1" customFormat="1" ht="62.25" customHeight="1">
      <c r="A23" s="17"/>
      <c r="B23" s="17"/>
      <c r="C23" s="100"/>
      <c r="D23" s="18"/>
      <c r="E23" s="17"/>
      <c r="F23" s="49" t="str">
        <f>IF(COUNTA(入力用!$C$10:$C$109)&gt;0,CONCATENATE("1/",ROUNDUP(COUNTA(入力用!$C$10:$C$109)/10,0)),"")</f>
        <v/>
      </c>
      <c r="G23" s="42"/>
      <c r="H23" s="43"/>
      <c r="I23" s="43"/>
    </row>
    <row r="24" spans="1:9" s="2" customFormat="1" ht="25.5" customHeight="1">
      <c r="A24" s="144" t="str">
        <f>IF(C5="","　　　年分　少額教育資金支出支払明細書",C5)</f>
        <v>　　　年分　少額教育資金支出支払明細書</v>
      </c>
      <c r="B24" s="144"/>
      <c r="C24" s="144"/>
      <c r="D24" s="144"/>
      <c r="E24" s="144"/>
      <c r="F24" s="144"/>
      <c r="G24" s="144"/>
      <c r="H24" s="144"/>
      <c r="I24" s="144"/>
    </row>
    <row r="25" spans="1:9" ht="21.75" customHeight="1">
      <c r="A25" s="16"/>
      <c r="B25" s="16"/>
      <c r="C25" s="16"/>
      <c r="D25" s="16"/>
      <c r="E25" s="16"/>
      <c r="F25" s="16"/>
      <c r="G25" s="44"/>
      <c r="H25" s="18" t="s">
        <v>16</v>
      </c>
      <c r="I25" s="5" t="str">
        <f>IF($I$2="","",$I$2)</f>
        <v/>
      </c>
    </row>
    <row r="26" spans="1:9" ht="22.5" customHeight="1">
      <c r="A26" s="145" t="s">
        <v>21</v>
      </c>
      <c r="B26" s="145"/>
      <c r="C26" s="145"/>
      <c r="D26" s="145"/>
      <c r="E26" s="145"/>
      <c r="F26" s="145"/>
      <c r="G26" s="145"/>
      <c r="H26" s="145"/>
      <c r="I26" s="145"/>
    </row>
    <row r="27" spans="1:9" s="4" customFormat="1" ht="28.35" customHeight="1">
      <c r="A27" s="14"/>
      <c r="B27" s="15"/>
      <c r="C27" s="45" t="s">
        <v>0</v>
      </c>
      <c r="D27" s="45" t="s">
        <v>27</v>
      </c>
      <c r="E27" s="45" t="s">
        <v>1</v>
      </c>
      <c r="F27" s="20" t="s">
        <v>2</v>
      </c>
      <c r="G27" s="46" t="s">
        <v>3</v>
      </c>
      <c r="H27" s="154" t="s">
        <v>20</v>
      </c>
      <c r="I27" s="155"/>
    </row>
    <row r="28" spans="1:9" s="1" customFormat="1" ht="28.35" customHeight="1">
      <c r="A28" s="156">
        <v>11</v>
      </c>
      <c r="B28" s="157"/>
      <c r="C28" s="22" t="str">
        <f>IF(入力用!C20="","",入力用!C20)</f>
        <v/>
      </c>
      <c r="D28" s="23" t="str">
        <f>IF(入力用!E20="","",入力用!E20)</f>
        <v/>
      </c>
      <c r="E28" s="24" t="str">
        <f>IF(入力用!F20="","",入力用!F20)</f>
        <v/>
      </c>
      <c r="F28" s="25" t="str">
        <f>IF(入力用!G20="","",入力用!G20)</f>
        <v/>
      </c>
      <c r="G28" s="24" t="str">
        <f>IF(入力用!H20="","",入力用!H20)</f>
        <v/>
      </c>
      <c r="H28" s="152" t="str">
        <f>IF(入力用!I20="","",入力用!I20)</f>
        <v/>
      </c>
      <c r="I28" s="153" t="str">
        <f>IF(入力用!J20="","",入力用!J20)</f>
        <v/>
      </c>
    </row>
    <row r="29" spans="1:9" s="1" customFormat="1" ht="28.35" customHeight="1">
      <c r="A29" s="138">
        <v>12</v>
      </c>
      <c r="B29" s="139"/>
      <c r="C29" s="26" t="str">
        <f>IF(入力用!C21="","",入力用!C21)</f>
        <v/>
      </c>
      <c r="D29" s="27" t="str">
        <f>IF(入力用!E21="","",入力用!E21)</f>
        <v/>
      </c>
      <c r="E29" s="28" t="str">
        <f>IF(入力用!F21="","",入力用!F21)</f>
        <v/>
      </c>
      <c r="F29" s="29" t="str">
        <f>IF(入力用!G21="","",入力用!G21)</f>
        <v/>
      </c>
      <c r="G29" s="28" t="str">
        <f>IF(入力用!H21="","",入力用!H21)</f>
        <v/>
      </c>
      <c r="H29" s="140" t="str">
        <f>IF(入力用!I21="","",入力用!I21)</f>
        <v/>
      </c>
      <c r="I29" s="141" t="str">
        <f>IF(入力用!J21="","",入力用!J21)</f>
        <v/>
      </c>
    </row>
    <row r="30" spans="1:9" s="1" customFormat="1" ht="28.35" customHeight="1">
      <c r="A30" s="138">
        <v>13</v>
      </c>
      <c r="B30" s="139"/>
      <c r="C30" s="26" t="str">
        <f>IF(入力用!C22="","",入力用!C22)</f>
        <v/>
      </c>
      <c r="D30" s="27" t="str">
        <f>IF(入力用!E22="","",入力用!E22)</f>
        <v/>
      </c>
      <c r="E30" s="28" t="str">
        <f>IF(入力用!F22="","",入力用!F22)</f>
        <v/>
      </c>
      <c r="F30" s="29" t="str">
        <f>IF(入力用!G22="","",入力用!G22)</f>
        <v/>
      </c>
      <c r="G30" s="28" t="str">
        <f>IF(入力用!H22="","",入力用!H22)</f>
        <v/>
      </c>
      <c r="H30" s="140" t="str">
        <f>IF(入力用!I22="","",入力用!I22)</f>
        <v/>
      </c>
      <c r="I30" s="141" t="str">
        <f>IF(入力用!J22="","",入力用!J22)</f>
        <v/>
      </c>
    </row>
    <row r="31" spans="1:9" s="1" customFormat="1" ht="28.35" customHeight="1">
      <c r="A31" s="138">
        <v>14</v>
      </c>
      <c r="B31" s="139"/>
      <c r="C31" s="26" t="str">
        <f>IF(入力用!C23="","",入力用!C23)</f>
        <v/>
      </c>
      <c r="D31" s="27" t="str">
        <f>IF(入力用!E23="","",入力用!E23)</f>
        <v/>
      </c>
      <c r="E31" s="28" t="str">
        <f>IF(入力用!F23="","",入力用!F23)</f>
        <v/>
      </c>
      <c r="F31" s="29" t="str">
        <f>IF(入力用!G23="","",入力用!G23)</f>
        <v/>
      </c>
      <c r="G31" s="28" t="str">
        <f>IF(入力用!H23="","",入力用!H23)</f>
        <v/>
      </c>
      <c r="H31" s="140" t="str">
        <f>IF(入力用!I23="","",入力用!I23)</f>
        <v/>
      </c>
      <c r="I31" s="141" t="str">
        <f>IF(入力用!J23="","",入力用!J23)</f>
        <v/>
      </c>
    </row>
    <row r="32" spans="1:9" s="1" customFormat="1" ht="28.35" customHeight="1">
      <c r="A32" s="138">
        <v>15</v>
      </c>
      <c r="B32" s="139"/>
      <c r="C32" s="26" t="str">
        <f>IF(入力用!C24="","",入力用!C24)</f>
        <v/>
      </c>
      <c r="D32" s="27" t="str">
        <f>IF(入力用!E24="","",入力用!E24)</f>
        <v/>
      </c>
      <c r="E32" s="28" t="str">
        <f>IF(入力用!F24="","",入力用!F24)</f>
        <v/>
      </c>
      <c r="F32" s="29" t="str">
        <f>IF(入力用!G24="","",入力用!G24)</f>
        <v/>
      </c>
      <c r="G32" s="28" t="str">
        <f>IF(入力用!H24="","",入力用!H24)</f>
        <v/>
      </c>
      <c r="H32" s="140" t="str">
        <f>IF(入力用!I24="","",入力用!I24)</f>
        <v/>
      </c>
      <c r="I32" s="141" t="str">
        <f>IF(入力用!J24="","",入力用!J24)</f>
        <v/>
      </c>
    </row>
    <row r="33" spans="1:9" s="1" customFormat="1" ht="28.35" customHeight="1">
      <c r="A33" s="138">
        <v>16</v>
      </c>
      <c r="B33" s="139"/>
      <c r="C33" s="26" t="str">
        <f>IF(入力用!C25="","",入力用!C25)</f>
        <v/>
      </c>
      <c r="D33" s="27" t="str">
        <f>IF(入力用!E25="","",入力用!E25)</f>
        <v/>
      </c>
      <c r="E33" s="28" t="str">
        <f>IF(入力用!F25="","",入力用!F25)</f>
        <v/>
      </c>
      <c r="F33" s="29" t="str">
        <f>IF(入力用!G25="","",入力用!G25)</f>
        <v/>
      </c>
      <c r="G33" s="28" t="str">
        <f>IF(入力用!H25="","",入力用!H25)</f>
        <v/>
      </c>
      <c r="H33" s="140" t="str">
        <f>IF(入力用!I25="","",入力用!I25)</f>
        <v/>
      </c>
      <c r="I33" s="141" t="str">
        <f>IF(入力用!J25="","",入力用!J25)</f>
        <v/>
      </c>
    </row>
    <row r="34" spans="1:9" s="1" customFormat="1" ht="28.35" customHeight="1">
      <c r="A34" s="138">
        <v>17</v>
      </c>
      <c r="B34" s="139"/>
      <c r="C34" s="26" t="str">
        <f>IF(入力用!C26="","",入力用!C26)</f>
        <v/>
      </c>
      <c r="D34" s="27" t="str">
        <f>IF(入力用!E26="","",入力用!E26)</f>
        <v/>
      </c>
      <c r="E34" s="28" t="str">
        <f>IF(入力用!F26="","",入力用!F26)</f>
        <v/>
      </c>
      <c r="F34" s="29" t="str">
        <f>IF(入力用!G26="","",入力用!G26)</f>
        <v/>
      </c>
      <c r="G34" s="28" t="str">
        <f>IF(入力用!H26="","",入力用!H26)</f>
        <v/>
      </c>
      <c r="H34" s="140" t="str">
        <f>IF(入力用!I26="","",入力用!I26)</f>
        <v/>
      </c>
      <c r="I34" s="141" t="str">
        <f>IF(入力用!J26="","",入力用!J26)</f>
        <v/>
      </c>
    </row>
    <row r="35" spans="1:9" s="1" customFormat="1" ht="28.35" customHeight="1">
      <c r="A35" s="138">
        <v>18</v>
      </c>
      <c r="B35" s="139"/>
      <c r="C35" s="26" t="str">
        <f>IF(入力用!C27="","",入力用!C27)</f>
        <v/>
      </c>
      <c r="D35" s="27" t="str">
        <f>IF(入力用!E27="","",入力用!E27)</f>
        <v/>
      </c>
      <c r="E35" s="28" t="str">
        <f>IF(入力用!F27="","",入力用!F27)</f>
        <v/>
      </c>
      <c r="F35" s="29" t="str">
        <f>IF(入力用!G27="","",入力用!G27)</f>
        <v/>
      </c>
      <c r="G35" s="28" t="str">
        <f>IF(入力用!H27="","",入力用!H27)</f>
        <v/>
      </c>
      <c r="H35" s="140" t="str">
        <f>IF(入力用!I27="","",入力用!I27)</f>
        <v/>
      </c>
      <c r="I35" s="141" t="str">
        <f>IF(入力用!J27="","",入力用!J27)</f>
        <v/>
      </c>
    </row>
    <row r="36" spans="1:9" s="1" customFormat="1" ht="28.35" customHeight="1">
      <c r="A36" s="138">
        <v>19</v>
      </c>
      <c r="B36" s="139"/>
      <c r="C36" s="26" t="str">
        <f>IF(入力用!C28="","",入力用!C28)</f>
        <v/>
      </c>
      <c r="D36" s="27" t="str">
        <f>IF(入力用!E28="","",入力用!E28)</f>
        <v/>
      </c>
      <c r="E36" s="28" t="str">
        <f>IF(入力用!F28="","",入力用!F28)</f>
        <v/>
      </c>
      <c r="F36" s="29" t="str">
        <f>IF(入力用!G28="","",入力用!G28)</f>
        <v/>
      </c>
      <c r="G36" s="28" t="str">
        <f>IF(入力用!H28="","",入力用!H28)</f>
        <v/>
      </c>
      <c r="H36" s="140" t="str">
        <f>IF(入力用!I28="","",入力用!I28)</f>
        <v/>
      </c>
      <c r="I36" s="141" t="str">
        <f>IF(入力用!J28="","",入力用!J28)</f>
        <v/>
      </c>
    </row>
    <row r="37" spans="1:9" s="1" customFormat="1" ht="27.75" customHeight="1">
      <c r="A37" s="131">
        <v>20</v>
      </c>
      <c r="B37" s="132"/>
      <c r="C37" s="30" t="str">
        <f>IF(入力用!C29="","",入力用!C29)</f>
        <v/>
      </c>
      <c r="D37" s="31" t="str">
        <f>IF(入力用!E29="","",入力用!E29)</f>
        <v/>
      </c>
      <c r="E37" s="28" t="str">
        <f>IF(入力用!F29="","",入力用!F29)</f>
        <v/>
      </c>
      <c r="F37" s="32" t="str">
        <f>IF(入力用!G29="","",入力用!G29)</f>
        <v/>
      </c>
      <c r="G37" s="33" t="str">
        <f>IF(入力用!H29="","",入力用!H29)</f>
        <v/>
      </c>
      <c r="H37" s="133" t="str">
        <f>IF(入力用!I29="","",入力用!I29)</f>
        <v/>
      </c>
      <c r="I37" s="134" t="str">
        <f>IF(入力用!J29="","",入力用!J29)</f>
        <v/>
      </c>
    </row>
    <row r="38" spans="1:9" s="1" customFormat="1" ht="27.75" customHeight="1">
      <c r="A38" s="148" t="s">
        <v>22</v>
      </c>
      <c r="B38" s="149"/>
      <c r="C38" s="150"/>
      <c r="D38" s="34">
        <f>SUM(D28:D37)</f>
        <v>0</v>
      </c>
      <c r="E38" s="35" t="s">
        <v>7</v>
      </c>
      <c r="F38" s="36">
        <f>SUMIF(F28:F37,"学校等",D28:D37)</f>
        <v>0</v>
      </c>
      <c r="G38" s="35" t="s">
        <v>8</v>
      </c>
      <c r="H38" s="135">
        <f>SUMIF(F28:F37,"学校等以外",D28:D37)</f>
        <v>0</v>
      </c>
      <c r="I38" s="136"/>
    </row>
    <row r="39" spans="1:9" s="1" customFormat="1" ht="31.35" customHeight="1">
      <c r="A39" s="151" t="s">
        <v>23</v>
      </c>
      <c r="B39" s="151"/>
      <c r="C39" s="151"/>
      <c r="D39" s="34">
        <f>D38+D16</f>
        <v>0</v>
      </c>
      <c r="E39" s="47" t="s">
        <v>9</v>
      </c>
      <c r="F39" s="36">
        <f>F38+F15</f>
        <v>0</v>
      </c>
      <c r="G39" s="47" t="s">
        <v>10</v>
      </c>
      <c r="H39" s="135">
        <f>H38+H15</f>
        <v>0</v>
      </c>
      <c r="I39" s="136"/>
    </row>
    <row r="40" spans="1:9" s="1" customFormat="1" ht="14.25">
      <c r="A40" s="137" t="s">
        <v>38</v>
      </c>
      <c r="B40" s="137"/>
      <c r="C40" s="137"/>
      <c r="D40" s="137"/>
      <c r="E40" s="137"/>
      <c r="F40" s="137"/>
      <c r="G40" s="137"/>
      <c r="H40" s="137"/>
      <c r="I40" s="137"/>
    </row>
    <row r="41" spans="1:9" s="1" customFormat="1" ht="14.25">
      <c r="A41" s="128" t="s">
        <v>36</v>
      </c>
      <c r="B41" s="128"/>
      <c r="C41" s="128"/>
      <c r="D41" s="128"/>
      <c r="E41" s="128"/>
      <c r="F41" s="128"/>
      <c r="G41" s="128"/>
      <c r="H41" s="128"/>
      <c r="I41" s="128"/>
    </row>
    <row r="42" spans="1:9" s="1" customFormat="1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31.5" customHeight="1">
      <c r="A43" s="44"/>
      <c r="B43" s="44"/>
      <c r="C43" s="9"/>
      <c r="D43" s="48"/>
      <c r="E43" s="44"/>
      <c r="F43" s="142" t="s">
        <v>24</v>
      </c>
      <c r="G43" s="143"/>
      <c r="H43" s="44"/>
      <c r="I43" s="44"/>
    </row>
    <row r="44" spans="1:9" s="1" customFormat="1" ht="30" customHeight="1" thickBot="1">
      <c r="A44" s="17"/>
      <c r="B44" s="17"/>
      <c r="C44" s="40" t="s">
        <v>14</v>
      </c>
      <c r="D44" s="6" t="str">
        <f>IF($D$21="","",$D$21)</f>
        <v/>
      </c>
      <c r="E44" s="17"/>
      <c r="F44" s="147" t="s">
        <v>25</v>
      </c>
      <c r="G44" s="147"/>
      <c r="H44" s="129"/>
      <c r="I44" s="129"/>
    </row>
    <row r="45" spans="1:9" s="1" customFormat="1" ht="35.1" customHeight="1" thickBot="1">
      <c r="A45" s="17"/>
      <c r="B45" s="17"/>
      <c r="C45" s="41" t="s">
        <v>15</v>
      </c>
      <c r="D45" s="18" t="str">
        <f>$D$22</f>
        <v/>
      </c>
      <c r="E45" s="17"/>
      <c r="F45" s="147" t="s">
        <v>26</v>
      </c>
      <c r="G45" s="147"/>
      <c r="H45" s="130"/>
      <c r="I45" s="130"/>
    </row>
    <row r="46" spans="1:9" ht="62.25" customHeight="1">
      <c r="A46" s="146"/>
      <c r="B46" s="146"/>
      <c r="C46" s="146"/>
      <c r="D46" s="146"/>
      <c r="E46" s="44"/>
      <c r="F46" s="52" t="str">
        <f>IF(COUNTA(入力用!$C$10:$C$109)&gt;10,CONCATENATE("2/",ROUNDUP(COUNTA(入力用!$C$10:$C$109)/10,0)),"")</f>
        <v/>
      </c>
      <c r="G46" s="44"/>
      <c r="H46" s="44"/>
      <c r="I46" s="44"/>
    </row>
    <row r="47" spans="1:9" s="2" customFormat="1" ht="25.5" customHeight="1">
      <c r="A47" s="144" t="str">
        <f>IF(C5="","　　　年分　少額教育資金支出支払明細書",C5)</f>
        <v>　　　年分　少額教育資金支出支払明細書</v>
      </c>
      <c r="B47" s="144"/>
      <c r="C47" s="144"/>
      <c r="D47" s="144"/>
      <c r="E47" s="144"/>
      <c r="F47" s="144"/>
      <c r="G47" s="144"/>
      <c r="H47" s="144"/>
      <c r="I47" s="144"/>
    </row>
    <row r="48" spans="1:9" ht="21.75" customHeight="1">
      <c r="A48" s="16"/>
      <c r="B48" s="16"/>
      <c r="C48" s="16"/>
      <c r="D48" s="16"/>
      <c r="E48" s="16"/>
      <c r="F48" s="16"/>
      <c r="G48" s="44"/>
      <c r="H48" s="18" t="s">
        <v>16</v>
      </c>
      <c r="I48" s="5" t="str">
        <f>IF($I$2="","",$I$2)</f>
        <v/>
      </c>
    </row>
    <row r="49" spans="1:9" ht="22.5" customHeight="1">
      <c r="A49" s="145" t="s">
        <v>28</v>
      </c>
      <c r="B49" s="145"/>
      <c r="C49" s="145"/>
      <c r="D49" s="145"/>
      <c r="E49" s="145"/>
      <c r="F49" s="145"/>
      <c r="G49" s="145"/>
      <c r="H49" s="145"/>
      <c r="I49" s="145"/>
    </row>
    <row r="50" spans="1:9" s="4" customFormat="1" ht="28.35" customHeight="1">
      <c r="A50" s="14"/>
      <c r="B50" s="15"/>
      <c r="C50" s="45" t="s">
        <v>0</v>
      </c>
      <c r="D50" s="45" t="s">
        <v>18</v>
      </c>
      <c r="E50" s="45" t="s">
        <v>1</v>
      </c>
      <c r="F50" s="20" t="s">
        <v>2</v>
      </c>
      <c r="G50" s="46" t="s">
        <v>3</v>
      </c>
      <c r="H50" s="154" t="s">
        <v>17</v>
      </c>
      <c r="I50" s="155"/>
    </row>
    <row r="51" spans="1:9" s="1" customFormat="1" ht="28.35" customHeight="1">
      <c r="A51" s="156">
        <v>21</v>
      </c>
      <c r="B51" s="157"/>
      <c r="C51" s="22" t="str">
        <f>IF(入力用!C30="","",入力用!C30)</f>
        <v/>
      </c>
      <c r="D51" s="23" t="str">
        <f>IF(入力用!E30="","",入力用!E30)</f>
        <v/>
      </c>
      <c r="E51" s="24" t="str">
        <f>IF(入力用!F30="","",入力用!F30)</f>
        <v/>
      </c>
      <c r="F51" s="25" t="str">
        <f>IF(入力用!G30="","",入力用!G30)</f>
        <v/>
      </c>
      <c r="G51" s="24" t="str">
        <f>IF(入力用!H30="","",入力用!H30)</f>
        <v/>
      </c>
      <c r="H51" s="152" t="str">
        <f>IF(入力用!I30="","",入力用!I30)</f>
        <v/>
      </c>
      <c r="I51" s="153" t="str">
        <f>IF(入力用!J30="","",入力用!J30)</f>
        <v/>
      </c>
    </row>
    <row r="52" spans="1:9" s="1" customFormat="1" ht="28.35" customHeight="1">
      <c r="A52" s="138">
        <v>22</v>
      </c>
      <c r="B52" s="139"/>
      <c r="C52" s="26" t="str">
        <f>IF(入力用!C31="","",入力用!C31)</f>
        <v/>
      </c>
      <c r="D52" s="27" t="str">
        <f>IF(入力用!E31="","",入力用!E31)</f>
        <v/>
      </c>
      <c r="E52" s="28" t="str">
        <f>IF(入力用!F31="","",入力用!F31)</f>
        <v/>
      </c>
      <c r="F52" s="29" t="str">
        <f>IF(入力用!G31="","",入力用!G31)</f>
        <v/>
      </c>
      <c r="G52" s="28" t="str">
        <f>IF(入力用!H31="","",入力用!H31)</f>
        <v/>
      </c>
      <c r="H52" s="140" t="str">
        <f>IF(入力用!I31="","",入力用!I31)</f>
        <v/>
      </c>
      <c r="I52" s="141" t="str">
        <f>IF(入力用!J31="","",入力用!J31)</f>
        <v/>
      </c>
    </row>
    <row r="53" spans="1:9" s="1" customFormat="1" ht="28.35" customHeight="1">
      <c r="A53" s="138">
        <v>23</v>
      </c>
      <c r="B53" s="139"/>
      <c r="C53" s="26" t="str">
        <f>IF(入力用!C32="","",入力用!C32)</f>
        <v/>
      </c>
      <c r="D53" s="27" t="str">
        <f>IF(入力用!E32="","",入力用!E32)</f>
        <v/>
      </c>
      <c r="E53" s="28" t="str">
        <f>IF(入力用!F32="","",入力用!F32)</f>
        <v/>
      </c>
      <c r="F53" s="29" t="str">
        <f>IF(入力用!G32="","",入力用!G32)</f>
        <v/>
      </c>
      <c r="G53" s="28" t="str">
        <f>IF(入力用!H32="","",入力用!H32)</f>
        <v/>
      </c>
      <c r="H53" s="140" t="str">
        <f>IF(入力用!I32="","",入力用!I32)</f>
        <v/>
      </c>
      <c r="I53" s="141" t="str">
        <f>IF(入力用!J32="","",入力用!J32)</f>
        <v/>
      </c>
    </row>
    <row r="54" spans="1:9" s="1" customFormat="1" ht="28.35" customHeight="1">
      <c r="A54" s="138">
        <v>24</v>
      </c>
      <c r="B54" s="139"/>
      <c r="C54" s="26" t="str">
        <f>IF(入力用!C33="","",入力用!C33)</f>
        <v/>
      </c>
      <c r="D54" s="27" t="str">
        <f>IF(入力用!E33="","",入力用!E33)</f>
        <v/>
      </c>
      <c r="E54" s="28" t="str">
        <f>IF(入力用!F33="","",入力用!F33)</f>
        <v/>
      </c>
      <c r="F54" s="29" t="str">
        <f>IF(入力用!G33="","",入力用!G33)</f>
        <v/>
      </c>
      <c r="G54" s="28" t="str">
        <f>IF(入力用!H33="","",入力用!H33)</f>
        <v/>
      </c>
      <c r="H54" s="140" t="str">
        <f>IF(入力用!I33="","",入力用!I33)</f>
        <v/>
      </c>
      <c r="I54" s="141" t="str">
        <f>IF(入力用!J33="","",入力用!J33)</f>
        <v/>
      </c>
    </row>
    <row r="55" spans="1:9" s="1" customFormat="1" ht="28.35" customHeight="1">
      <c r="A55" s="138">
        <v>25</v>
      </c>
      <c r="B55" s="139"/>
      <c r="C55" s="26" t="str">
        <f>IF(入力用!C34="","",入力用!C34)</f>
        <v/>
      </c>
      <c r="D55" s="27" t="str">
        <f>IF(入力用!E34="","",入力用!E34)</f>
        <v/>
      </c>
      <c r="E55" s="28" t="str">
        <f>IF(入力用!F34="","",入力用!F34)</f>
        <v/>
      </c>
      <c r="F55" s="29" t="str">
        <f>IF(入力用!G34="","",入力用!G34)</f>
        <v/>
      </c>
      <c r="G55" s="28" t="str">
        <f>IF(入力用!H34="","",入力用!H34)</f>
        <v/>
      </c>
      <c r="H55" s="140" t="str">
        <f>IF(入力用!I34="","",入力用!I34)</f>
        <v/>
      </c>
      <c r="I55" s="141" t="str">
        <f>IF(入力用!J34="","",入力用!J34)</f>
        <v/>
      </c>
    </row>
    <row r="56" spans="1:9" s="1" customFormat="1" ht="28.35" customHeight="1">
      <c r="A56" s="138">
        <v>26</v>
      </c>
      <c r="B56" s="139"/>
      <c r="C56" s="26" t="str">
        <f>IF(入力用!C35="","",入力用!C35)</f>
        <v/>
      </c>
      <c r="D56" s="27" t="str">
        <f>IF(入力用!E35="","",入力用!E35)</f>
        <v/>
      </c>
      <c r="E56" s="28" t="str">
        <f>IF(入力用!F35="","",入力用!F35)</f>
        <v/>
      </c>
      <c r="F56" s="29" t="str">
        <f>IF(入力用!G35="","",入力用!G35)</f>
        <v/>
      </c>
      <c r="G56" s="28" t="str">
        <f>IF(入力用!H35="","",入力用!H35)</f>
        <v/>
      </c>
      <c r="H56" s="140" t="str">
        <f>IF(入力用!I35="","",入力用!I35)</f>
        <v/>
      </c>
      <c r="I56" s="141" t="str">
        <f>IF(入力用!J35="","",入力用!J35)</f>
        <v/>
      </c>
    </row>
    <row r="57" spans="1:9" s="1" customFormat="1" ht="28.35" customHeight="1">
      <c r="A57" s="138">
        <v>27</v>
      </c>
      <c r="B57" s="139"/>
      <c r="C57" s="26" t="str">
        <f>IF(入力用!C36="","",入力用!C36)</f>
        <v/>
      </c>
      <c r="D57" s="27" t="str">
        <f>IF(入力用!E36="","",入力用!E36)</f>
        <v/>
      </c>
      <c r="E57" s="28" t="str">
        <f>IF(入力用!F36="","",入力用!F36)</f>
        <v/>
      </c>
      <c r="F57" s="29" t="str">
        <f>IF(入力用!G36="","",入力用!G36)</f>
        <v/>
      </c>
      <c r="G57" s="28" t="str">
        <f>IF(入力用!H36="","",入力用!H36)</f>
        <v/>
      </c>
      <c r="H57" s="140" t="str">
        <f>IF(入力用!I36="","",入力用!I36)</f>
        <v/>
      </c>
      <c r="I57" s="141" t="str">
        <f>IF(入力用!J36="","",入力用!J36)</f>
        <v/>
      </c>
    </row>
    <row r="58" spans="1:9" s="1" customFormat="1" ht="28.35" customHeight="1">
      <c r="A58" s="138">
        <v>28</v>
      </c>
      <c r="B58" s="139"/>
      <c r="C58" s="26" t="str">
        <f>IF(入力用!C37="","",入力用!C37)</f>
        <v/>
      </c>
      <c r="D58" s="27" t="str">
        <f>IF(入力用!E37="","",入力用!E37)</f>
        <v/>
      </c>
      <c r="E58" s="28" t="str">
        <f>IF(入力用!F37="","",入力用!F37)</f>
        <v/>
      </c>
      <c r="F58" s="29" t="str">
        <f>IF(入力用!G37="","",入力用!G37)</f>
        <v/>
      </c>
      <c r="G58" s="28" t="str">
        <f>IF(入力用!H37="","",入力用!H37)</f>
        <v/>
      </c>
      <c r="H58" s="140" t="str">
        <f>IF(入力用!I37="","",入力用!I37)</f>
        <v/>
      </c>
      <c r="I58" s="141" t="str">
        <f>IF(入力用!J37="","",入力用!J37)</f>
        <v/>
      </c>
    </row>
    <row r="59" spans="1:9" s="1" customFormat="1" ht="28.35" customHeight="1">
      <c r="A59" s="138">
        <v>29</v>
      </c>
      <c r="B59" s="139"/>
      <c r="C59" s="26" t="str">
        <f>IF(入力用!C38="","",入力用!C38)</f>
        <v/>
      </c>
      <c r="D59" s="27" t="str">
        <f>IF(入力用!E38="","",入力用!E38)</f>
        <v/>
      </c>
      <c r="E59" s="28" t="str">
        <f>IF(入力用!F38="","",入力用!F38)</f>
        <v/>
      </c>
      <c r="F59" s="29" t="str">
        <f>IF(入力用!G38="","",入力用!G38)</f>
        <v/>
      </c>
      <c r="G59" s="28" t="str">
        <f>IF(入力用!H38="","",入力用!H38)</f>
        <v/>
      </c>
      <c r="H59" s="140" t="str">
        <f>IF(入力用!I38="","",入力用!I38)</f>
        <v/>
      </c>
      <c r="I59" s="141" t="str">
        <f>IF(入力用!J38="","",入力用!J38)</f>
        <v/>
      </c>
    </row>
    <row r="60" spans="1:9" s="1" customFormat="1" ht="27.75" customHeight="1">
      <c r="A60" s="131">
        <v>30</v>
      </c>
      <c r="B60" s="132"/>
      <c r="C60" s="30" t="str">
        <f>IF(入力用!C39="","",入力用!C39)</f>
        <v/>
      </c>
      <c r="D60" s="31" t="str">
        <f>IF(入力用!E39="","",入力用!E39)</f>
        <v/>
      </c>
      <c r="E60" s="28" t="str">
        <f>IF(入力用!F39="","",入力用!F39)</f>
        <v/>
      </c>
      <c r="F60" s="32" t="str">
        <f>IF(入力用!G39="","",入力用!G39)</f>
        <v/>
      </c>
      <c r="G60" s="33" t="str">
        <f>IF(入力用!H39="","",入力用!H39)</f>
        <v/>
      </c>
      <c r="H60" s="133" t="str">
        <f>IF(入力用!I39="","",入力用!I39)</f>
        <v/>
      </c>
      <c r="I60" s="134" t="str">
        <f>IF(入力用!J39="","",入力用!J39)</f>
        <v/>
      </c>
    </row>
    <row r="61" spans="1:9" s="1" customFormat="1" ht="27.75" customHeight="1">
      <c r="A61" s="148" t="s">
        <v>29</v>
      </c>
      <c r="B61" s="149"/>
      <c r="C61" s="150"/>
      <c r="D61" s="34">
        <f>SUM(D51:D60)</f>
        <v>0</v>
      </c>
      <c r="E61" s="35" t="s">
        <v>7</v>
      </c>
      <c r="F61" s="36">
        <f>SUMIF(F51:F60,"学校等",D51:D60)</f>
        <v>0</v>
      </c>
      <c r="G61" s="35" t="s">
        <v>8</v>
      </c>
      <c r="H61" s="135">
        <f>SUMIF(F51:F60,"学校等以外",D51:D60)</f>
        <v>0</v>
      </c>
      <c r="I61" s="136"/>
    </row>
    <row r="62" spans="1:9" s="1" customFormat="1" ht="31.35" customHeight="1">
      <c r="A62" s="151" t="s">
        <v>19</v>
      </c>
      <c r="B62" s="151"/>
      <c r="C62" s="151"/>
      <c r="D62" s="34">
        <f>IF((D61+D39)&lt;=240000,D61+D39,"24万円を超えています")</f>
        <v>0</v>
      </c>
      <c r="E62" s="47" t="s">
        <v>9</v>
      </c>
      <c r="F62" s="36">
        <f>F61+F39</f>
        <v>0</v>
      </c>
      <c r="G62" s="47" t="s">
        <v>10</v>
      </c>
      <c r="H62" s="135">
        <f>H61+H39</f>
        <v>0</v>
      </c>
      <c r="I62" s="136"/>
    </row>
    <row r="63" spans="1:9" s="1" customFormat="1" ht="14.25">
      <c r="A63" s="137" t="s">
        <v>35</v>
      </c>
      <c r="B63" s="137"/>
      <c r="C63" s="137"/>
      <c r="D63" s="137"/>
      <c r="E63" s="137"/>
      <c r="F63" s="137"/>
      <c r="G63" s="137"/>
      <c r="H63" s="137"/>
      <c r="I63" s="137"/>
    </row>
    <row r="64" spans="1:9" s="1" customFormat="1" ht="14.25">
      <c r="A64" s="128" t="s">
        <v>36</v>
      </c>
      <c r="B64" s="128"/>
      <c r="C64" s="128"/>
      <c r="D64" s="128"/>
      <c r="E64" s="128"/>
      <c r="F64" s="128"/>
      <c r="G64" s="128"/>
      <c r="H64" s="128"/>
      <c r="I64" s="128"/>
    </row>
    <row r="65" spans="1:9" s="1" customFormat="1" ht="13.5" customHeight="1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31.5" customHeight="1">
      <c r="A66" s="44"/>
      <c r="B66" s="44"/>
      <c r="C66" s="9"/>
      <c r="D66" s="48"/>
      <c r="E66" s="44"/>
      <c r="F66" s="142" t="s">
        <v>13</v>
      </c>
      <c r="G66" s="143"/>
      <c r="H66" s="44"/>
      <c r="I66" s="44"/>
    </row>
    <row r="67" spans="1:9" s="1" customFormat="1" ht="30" customHeight="1" thickBot="1">
      <c r="A67" s="17"/>
      <c r="B67" s="17"/>
      <c r="C67" s="40" t="s">
        <v>14</v>
      </c>
      <c r="D67" s="6" t="str">
        <f>IF($D$21="","",$D$21)</f>
        <v/>
      </c>
      <c r="E67" s="17"/>
      <c r="F67" s="147" t="s">
        <v>30</v>
      </c>
      <c r="G67" s="147"/>
      <c r="H67" s="129"/>
      <c r="I67" s="129"/>
    </row>
    <row r="68" spans="1:9" s="1" customFormat="1" ht="35.1" customHeight="1" thickBot="1">
      <c r="A68" s="17"/>
      <c r="B68" s="17"/>
      <c r="C68" s="41" t="s">
        <v>15</v>
      </c>
      <c r="D68" s="18" t="str">
        <f>$D$22</f>
        <v/>
      </c>
      <c r="E68" s="17"/>
      <c r="F68" s="147" t="s">
        <v>5</v>
      </c>
      <c r="G68" s="147"/>
      <c r="H68" s="130"/>
      <c r="I68" s="130"/>
    </row>
    <row r="69" spans="1:9" ht="62.25" customHeight="1">
      <c r="A69" s="146"/>
      <c r="B69" s="146"/>
      <c r="C69" s="146"/>
      <c r="D69" s="146"/>
      <c r="E69" s="44"/>
      <c r="F69" s="52" t="str">
        <f>IF(COUNTA(入力用!$C$10:$C$109)&gt;20,CONCATENATE("3/",ROUNDUP(COUNTA(入力用!$C$10:$C$109)/10,0)),"")</f>
        <v/>
      </c>
      <c r="G69" s="44"/>
      <c r="H69" s="44"/>
      <c r="I69" s="44"/>
    </row>
    <row r="70" spans="1:9" s="2" customFormat="1" ht="25.5" customHeight="1">
      <c r="A70" s="144" t="str">
        <f>IF(C5="","　　　年分　少額教育資金支出支払明細書",C5)</f>
        <v>　　　年分　少額教育資金支出支払明細書</v>
      </c>
      <c r="B70" s="144"/>
      <c r="C70" s="144"/>
      <c r="D70" s="144"/>
      <c r="E70" s="144"/>
      <c r="F70" s="144"/>
      <c r="G70" s="144"/>
      <c r="H70" s="144"/>
      <c r="I70" s="144"/>
    </row>
    <row r="71" spans="1:9" ht="21.75" customHeight="1">
      <c r="A71" s="16"/>
      <c r="B71" s="16"/>
      <c r="C71" s="16"/>
      <c r="D71" s="16"/>
      <c r="E71" s="16"/>
      <c r="F71" s="16"/>
      <c r="G71" s="44"/>
      <c r="H71" s="18" t="s">
        <v>16</v>
      </c>
      <c r="I71" s="5" t="str">
        <f>IF($I$2="","",$I$2)</f>
        <v/>
      </c>
    </row>
    <row r="72" spans="1:9" ht="22.5" customHeight="1">
      <c r="A72" s="145" t="s">
        <v>21</v>
      </c>
      <c r="B72" s="145"/>
      <c r="C72" s="145"/>
      <c r="D72" s="145"/>
      <c r="E72" s="145"/>
      <c r="F72" s="145"/>
      <c r="G72" s="145"/>
      <c r="H72" s="145"/>
      <c r="I72" s="145"/>
    </row>
    <row r="73" spans="1:9" s="4" customFormat="1" ht="28.35" customHeight="1">
      <c r="A73" s="14"/>
      <c r="B73" s="15"/>
      <c r="C73" s="45" t="s">
        <v>0</v>
      </c>
      <c r="D73" s="45" t="s">
        <v>27</v>
      </c>
      <c r="E73" s="45" t="s">
        <v>1</v>
      </c>
      <c r="F73" s="20" t="s">
        <v>2</v>
      </c>
      <c r="G73" s="46" t="s">
        <v>3</v>
      </c>
      <c r="H73" s="154" t="s">
        <v>20</v>
      </c>
      <c r="I73" s="155"/>
    </row>
    <row r="74" spans="1:9" s="1" customFormat="1" ht="28.35" customHeight="1">
      <c r="A74" s="156">
        <v>31</v>
      </c>
      <c r="B74" s="157"/>
      <c r="C74" s="22" t="str">
        <f>IF(入力用!C40="","",入力用!C40)</f>
        <v/>
      </c>
      <c r="D74" s="23" t="str">
        <f>IF(入力用!E40="","",入力用!E40)</f>
        <v/>
      </c>
      <c r="E74" s="24" t="str">
        <f>IF(入力用!F40="","",入力用!F40)</f>
        <v/>
      </c>
      <c r="F74" s="25" t="str">
        <f>IF(入力用!G40="","",入力用!G40)</f>
        <v/>
      </c>
      <c r="G74" s="24" t="str">
        <f>IF(入力用!H40="","",入力用!H40)</f>
        <v/>
      </c>
      <c r="H74" s="152" t="str">
        <f>IF(入力用!I40="","",入力用!I40)</f>
        <v/>
      </c>
      <c r="I74" s="153" t="str">
        <f>IF(入力用!J40="","",入力用!J40)</f>
        <v/>
      </c>
    </row>
    <row r="75" spans="1:9" s="1" customFormat="1" ht="28.35" customHeight="1">
      <c r="A75" s="138">
        <v>32</v>
      </c>
      <c r="B75" s="139"/>
      <c r="C75" s="26" t="str">
        <f>IF(入力用!C41="","",入力用!C41)</f>
        <v/>
      </c>
      <c r="D75" s="27" t="str">
        <f>IF(入力用!E41="","",入力用!E41)</f>
        <v/>
      </c>
      <c r="E75" s="28" t="str">
        <f>IF(入力用!F41="","",入力用!F41)</f>
        <v/>
      </c>
      <c r="F75" s="29" t="str">
        <f>IF(入力用!G41="","",入力用!G41)</f>
        <v/>
      </c>
      <c r="G75" s="28" t="str">
        <f>IF(入力用!H41="","",入力用!H41)</f>
        <v/>
      </c>
      <c r="H75" s="140" t="str">
        <f>IF(入力用!I41="","",入力用!I41)</f>
        <v/>
      </c>
      <c r="I75" s="141" t="str">
        <f>IF(入力用!J41="","",入力用!J41)</f>
        <v/>
      </c>
    </row>
    <row r="76" spans="1:9" s="1" customFormat="1" ht="28.35" customHeight="1">
      <c r="A76" s="138">
        <v>33</v>
      </c>
      <c r="B76" s="139"/>
      <c r="C76" s="26" t="str">
        <f>IF(入力用!C42="","",入力用!C42)</f>
        <v/>
      </c>
      <c r="D76" s="27" t="str">
        <f>IF(入力用!E42="","",入力用!E42)</f>
        <v/>
      </c>
      <c r="E76" s="28" t="str">
        <f>IF(入力用!F42="","",入力用!F42)</f>
        <v/>
      </c>
      <c r="F76" s="29" t="str">
        <f>IF(入力用!G42="","",入力用!G42)</f>
        <v/>
      </c>
      <c r="G76" s="28" t="str">
        <f>IF(入力用!H42="","",入力用!H42)</f>
        <v/>
      </c>
      <c r="H76" s="140" t="str">
        <f>IF(入力用!I42="","",入力用!I42)</f>
        <v/>
      </c>
      <c r="I76" s="141" t="str">
        <f>IF(入力用!J42="","",入力用!J42)</f>
        <v/>
      </c>
    </row>
    <row r="77" spans="1:9" s="1" customFormat="1" ht="28.35" customHeight="1">
      <c r="A77" s="138">
        <v>34</v>
      </c>
      <c r="B77" s="139"/>
      <c r="C77" s="26" t="str">
        <f>IF(入力用!C43="","",入力用!C43)</f>
        <v/>
      </c>
      <c r="D77" s="27" t="str">
        <f>IF(入力用!E43="","",入力用!E43)</f>
        <v/>
      </c>
      <c r="E77" s="28" t="str">
        <f>IF(入力用!F43="","",入力用!F43)</f>
        <v/>
      </c>
      <c r="F77" s="29" t="str">
        <f>IF(入力用!G43="","",入力用!G43)</f>
        <v/>
      </c>
      <c r="G77" s="28" t="str">
        <f>IF(入力用!H43="","",入力用!H43)</f>
        <v/>
      </c>
      <c r="H77" s="140" t="str">
        <f>IF(入力用!I43="","",入力用!I43)</f>
        <v/>
      </c>
      <c r="I77" s="141" t="str">
        <f>IF(入力用!J43="","",入力用!J43)</f>
        <v/>
      </c>
    </row>
    <row r="78" spans="1:9" s="1" customFormat="1" ht="28.35" customHeight="1">
      <c r="A78" s="138">
        <v>35</v>
      </c>
      <c r="B78" s="139"/>
      <c r="C78" s="26" t="str">
        <f>IF(入力用!C44="","",入力用!C44)</f>
        <v/>
      </c>
      <c r="D78" s="27" t="str">
        <f>IF(入力用!E44="","",入力用!E44)</f>
        <v/>
      </c>
      <c r="E78" s="28" t="str">
        <f>IF(入力用!F44="","",入力用!F44)</f>
        <v/>
      </c>
      <c r="F78" s="29" t="str">
        <f>IF(入力用!G44="","",入力用!G44)</f>
        <v/>
      </c>
      <c r="G78" s="28" t="str">
        <f>IF(入力用!H44="","",入力用!H44)</f>
        <v/>
      </c>
      <c r="H78" s="140" t="str">
        <f>IF(入力用!I44="","",入力用!I44)</f>
        <v/>
      </c>
      <c r="I78" s="141" t="str">
        <f>IF(入力用!J44="","",入力用!J44)</f>
        <v/>
      </c>
    </row>
    <row r="79" spans="1:9" s="1" customFormat="1" ht="28.35" customHeight="1">
      <c r="A79" s="138">
        <v>36</v>
      </c>
      <c r="B79" s="139"/>
      <c r="C79" s="26" t="str">
        <f>IF(入力用!C45="","",入力用!C45)</f>
        <v/>
      </c>
      <c r="D79" s="27" t="str">
        <f>IF(入力用!E45="","",入力用!E45)</f>
        <v/>
      </c>
      <c r="E79" s="28" t="str">
        <f>IF(入力用!F45="","",入力用!F45)</f>
        <v/>
      </c>
      <c r="F79" s="29" t="str">
        <f>IF(入力用!G45="","",入力用!G45)</f>
        <v/>
      </c>
      <c r="G79" s="28" t="str">
        <f>IF(入力用!H45="","",入力用!H45)</f>
        <v/>
      </c>
      <c r="H79" s="140" t="str">
        <f>IF(入力用!I45="","",入力用!I45)</f>
        <v/>
      </c>
      <c r="I79" s="141" t="str">
        <f>IF(入力用!J45="","",入力用!J45)</f>
        <v/>
      </c>
    </row>
    <row r="80" spans="1:9" s="1" customFormat="1" ht="28.35" customHeight="1">
      <c r="A80" s="138">
        <v>37</v>
      </c>
      <c r="B80" s="139"/>
      <c r="C80" s="26" t="str">
        <f>IF(入力用!C46="","",入力用!C46)</f>
        <v/>
      </c>
      <c r="D80" s="27" t="str">
        <f>IF(入力用!E46="","",入力用!E46)</f>
        <v/>
      </c>
      <c r="E80" s="28" t="str">
        <f>IF(入力用!F46="","",入力用!F46)</f>
        <v/>
      </c>
      <c r="F80" s="29" t="str">
        <f>IF(入力用!G46="","",入力用!G46)</f>
        <v/>
      </c>
      <c r="G80" s="28" t="str">
        <f>IF(入力用!H46="","",入力用!H46)</f>
        <v/>
      </c>
      <c r="H80" s="140" t="str">
        <f>IF(入力用!I46="","",入力用!I46)</f>
        <v/>
      </c>
      <c r="I80" s="141" t="str">
        <f>IF(入力用!J46="","",入力用!J46)</f>
        <v/>
      </c>
    </row>
    <row r="81" spans="1:9" s="1" customFormat="1" ht="28.35" customHeight="1">
      <c r="A81" s="138">
        <v>38</v>
      </c>
      <c r="B81" s="139"/>
      <c r="C81" s="26" t="str">
        <f>IF(入力用!C47="","",入力用!C47)</f>
        <v/>
      </c>
      <c r="D81" s="27" t="str">
        <f>IF(入力用!E47="","",入力用!E47)</f>
        <v/>
      </c>
      <c r="E81" s="28" t="str">
        <f>IF(入力用!F47="","",入力用!F47)</f>
        <v/>
      </c>
      <c r="F81" s="29" t="str">
        <f>IF(入力用!G47="","",入力用!G47)</f>
        <v/>
      </c>
      <c r="G81" s="28" t="str">
        <f>IF(入力用!H47="","",入力用!H47)</f>
        <v/>
      </c>
      <c r="H81" s="140" t="str">
        <f>IF(入力用!I47="","",入力用!I47)</f>
        <v/>
      </c>
      <c r="I81" s="141" t="str">
        <f>IF(入力用!J47="","",入力用!J47)</f>
        <v/>
      </c>
    </row>
    <row r="82" spans="1:9" s="1" customFormat="1" ht="28.35" customHeight="1">
      <c r="A82" s="138">
        <v>39</v>
      </c>
      <c r="B82" s="139"/>
      <c r="C82" s="26" t="str">
        <f>IF(入力用!C48="","",入力用!C48)</f>
        <v/>
      </c>
      <c r="D82" s="27" t="str">
        <f>IF(入力用!E48="","",入力用!E48)</f>
        <v/>
      </c>
      <c r="E82" s="28" t="str">
        <f>IF(入力用!F48="","",入力用!F48)</f>
        <v/>
      </c>
      <c r="F82" s="29" t="str">
        <f>IF(入力用!G48="","",入力用!G48)</f>
        <v/>
      </c>
      <c r="G82" s="28" t="str">
        <f>IF(入力用!H48="","",入力用!H48)</f>
        <v/>
      </c>
      <c r="H82" s="140" t="str">
        <f>IF(入力用!I48="","",入力用!I48)</f>
        <v/>
      </c>
      <c r="I82" s="141" t="str">
        <f>IF(入力用!J48="","",入力用!J48)</f>
        <v/>
      </c>
    </row>
    <row r="83" spans="1:9" s="1" customFormat="1" ht="27.75" customHeight="1">
      <c r="A83" s="131">
        <v>40</v>
      </c>
      <c r="B83" s="132"/>
      <c r="C83" s="30" t="str">
        <f>IF(入力用!C49="","",入力用!C49)</f>
        <v/>
      </c>
      <c r="D83" s="31" t="str">
        <f>IF(入力用!E49="","",入力用!E49)</f>
        <v/>
      </c>
      <c r="E83" s="28" t="str">
        <f>IF(入力用!F49="","",入力用!F49)</f>
        <v/>
      </c>
      <c r="F83" s="32" t="str">
        <f>IF(入力用!G49="","",入力用!G49)</f>
        <v/>
      </c>
      <c r="G83" s="33" t="str">
        <f>IF(入力用!H49="","",入力用!H49)</f>
        <v/>
      </c>
      <c r="H83" s="133" t="str">
        <f>IF(入力用!I49="","",入力用!I49)</f>
        <v/>
      </c>
      <c r="I83" s="134" t="str">
        <f>IF(入力用!J49="","",入力用!J49)</f>
        <v/>
      </c>
    </row>
    <row r="84" spans="1:9" s="1" customFormat="1" ht="27.75" customHeight="1">
      <c r="A84" s="148" t="s">
        <v>22</v>
      </c>
      <c r="B84" s="149"/>
      <c r="C84" s="150"/>
      <c r="D84" s="34">
        <f>SUM(D74:D83)</f>
        <v>0</v>
      </c>
      <c r="E84" s="35" t="s">
        <v>7</v>
      </c>
      <c r="F84" s="36">
        <f>SUMIF(F74:F83,"学校等",D74:D83)</f>
        <v>0</v>
      </c>
      <c r="G84" s="35" t="s">
        <v>8</v>
      </c>
      <c r="H84" s="135">
        <f>SUMIF(F74:F83,"学校等以外",D74:D83)</f>
        <v>0</v>
      </c>
      <c r="I84" s="136"/>
    </row>
    <row r="85" spans="1:9" s="1" customFormat="1" ht="31.35" customHeight="1">
      <c r="A85" s="151" t="s">
        <v>23</v>
      </c>
      <c r="B85" s="151"/>
      <c r="C85" s="151"/>
      <c r="D85" s="34">
        <f>IF((D84+D62)&lt;=240000,D84+D62,"24万円を超えています")</f>
        <v>0</v>
      </c>
      <c r="E85" s="47" t="s">
        <v>9</v>
      </c>
      <c r="F85" s="36">
        <f>F84+F62</f>
        <v>0</v>
      </c>
      <c r="G85" s="47" t="s">
        <v>10</v>
      </c>
      <c r="H85" s="135">
        <f>H84+H62</f>
        <v>0</v>
      </c>
      <c r="I85" s="136"/>
    </row>
    <row r="86" spans="1:9" s="1" customFormat="1" ht="14.25">
      <c r="A86" s="137" t="s">
        <v>37</v>
      </c>
      <c r="B86" s="137"/>
      <c r="C86" s="137"/>
      <c r="D86" s="137"/>
      <c r="E86" s="137"/>
      <c r="F86" s="137"/>
      <c r="G86" s="137"/>
      <c r="H86" s="137"/>
      <c r="I86" s="137"/>
    </row>
    <row r="87" spans="1:9" s="1" customFormat="1" ht="14.25">
      <c r="A87" s="128" t="s">
        <v>36</v>
      </c>
      <c r="B87" s="128"/>
      <c r="C87" s="128"/>
      <c r="D87" s="128"/>
      <c r="E87" s="128"/>
      <c r="F87" s="128"/>
      <c r="G87" s="128"/>
      <c r="H87" s="128"/>
      <c r="I87" s="128"/>
    </row>
    <row r="88" spans="1:9" s="1" customFormat="1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31.5" customHeight="1">
      <c r="A89" s="44"/>
      <c r="B89" s="44"/>
      <c r="C89" s="9"/>
      <c r="D89" s="48"/>
      <c r="E89" s="44"/>
      <c r="F89" s="142" t="s">
        <v>24</v>
      </c>
      <c r="G89" s="143"/>
      <c r="H89" s="44"/>
      <c r="I89" s="44"/>
    </row>
    <row r="90" spans="1:9" s="1" customFormat="1" ht="30" customHeight="1" thickBot="1">
      <c r="A90" s="17"/>
      <c r="B90" s="17"/>
      <c r="C90" s="40" t="s">
        <v>14</v>
      </c>
      <c r="D90" s="6" t="str">
        <f>IF($D$21="","",$D$21)</f>
        <v/>
      </c>
      <c r="E90" s="17"/>
      <c r="F90" s="147" t="s">
        <v>25</v>
      </c>
      <c r="G90" s="147"/>
      <c r="H90" s="129"/>
      <c r="I90" s="129"/>
    </row>
    <row r="91" spans="1:9" s="1" customFormat="1" ht="35.1" customHeight="1" thickBot="1">
      <c r="A91" s="17"/>
      <c r="B91" s="17"/>
      <c r="C91" s="41" t="s">
        <v>15</v>
      </c>
      <c r="D91" s="18" t="str">
        <f>$D$22</f>
        <v/>
      </c>
      <c r="E91" s="17"/>
      <c r="F91" s="147" t="s">
        <v>26</v>
      </c>
      <c r="G91" s="147"/>
      <c r="H91" s="130"/>
      <c r="I91" s="130"/>
    </row>
    <row r="92" spans="1:9" ht="62.25" customHeight="1">
      <c r="A92" s="146"/>
      <c r="B92" s="146"/>
      <c r="C92" s="146"/>
      <c r="D92" s="146"/>
      <c r="E92" s="44"/>
      <c r="F92" s="52" t="str">
        <f>IF(COUNTA(入力用!$C$10:$C$109)&gt;30,CONCATENATE("4/",ROUNDUP(COUNTA(入力用!$C$10:$C$109)/10,0)),"")</f>
        <v/>
      </c>
      <c r="G92" s="44"/>
      <c r="H92" s="44"/>
      <c r="I92" s="44"/>
    </row>
    <row r="93" spans="1:9" s="2" customFormat="1" ht="25.5" customHeight="1">
      <c r="A93" s="144" t="str">
        <f>IF(C5="","　　　年分　少額教育資金支出支払明細書",C5)</f>
        <v>　　　年分　少額教育資金支出支払明細書</v>
      </c>
      <c r="B93" s="144"/>
      <c r="C93" s="144"/>
      <c r="D93" s="144"/>
      <c r="E93" s="144"/>
      <c r="F93" s="144"/>
      <c r="G93" s="144"/>
      <c r="H93" s="144"/>
      <c r="I93" s="144"/>
    </row>
    <row r="94" spans="1:9" ht="21.75" customHeight="1">
      <c r="A94" s="16"/>
      <c r="B94" s="16"/>
      <c r="C94" s="16"/>
      <c r="D94" s="16"/>
      <c r="E94" s="16"/>
      <c r="F94" s="16"/>
      <c r="G94" s="44"/>
      <c r="H94" s="18" t="s">
        <v>16</v>
      </c>
      <c r="I94" s="5" t="str">
        <f>IF($I$2="","",$I$2)</f>
        <v/>
      </c>
    </row>
    <row r="95" spans="1:9" ht="22.5" customHeight="1">
      <c r="A95" s="145" t="s">
        <v>28</v>
      </c>
      <c r="B95" s="145"/>
      <c r="C95" s="145"/>
      <c r="D95" s="145"/>
      <c r="E95" s="145"/>
      <c r="F95" s="145"/>
      <c r="G95" s="145"/>
      <c r="H95" s="145"/>
      <c r="I95" s="145"/>
    </row>
    <row r="96" spans="1:9" s="4" customFormat="1" ht="28.35" customHeight="1">
      <c r="A96" s="14"/>
      <c r="B96" s="15"/>
      <c r="C96" s="45" t="s">
        <v>0</v>
      </c>
      <c r="D96" s="45" t="s">
        <v>18</v>
      </c>
      <c r="E96" s="45" t="s">
        <v>31</v>
      </c>
      <c r="F96" s="20" t="s">
        <v>2</v>
      </c>
      <c r="G96" s="46" t="s">
        <v>32</v>
      </c>
      <c r="H96" s="154" t="s">
        <v>17</v>
      </c>
      <c r="I96" s="155"/>
    </row>
    <row r="97" spans="1:9" s="1" customFormat="1" ht="28.35" customHeight="1">
      <c r="A97" s="156">
        <v>41</v>
      </c>
      <c r="B97" s="157"/>
      <c r="C97" s="22" t="str">
        <f>IF(入力用!C50="","",入力用!C50)</f>
        <v/>
      </c>
      <c r="D97" s="23" t="str">
        <f>IF(入力用!E50="","",入力用!E50)</f>
        <v/>
      </c>
      <c r="E97" s="24" t="str">
        <f>IF(入力用!F50="","",入力用!F50)</f>
        <v/>
      </c>
      <c r="F97" s="25" t="str">
        <f>IF(入力用!G50="","",入力用!G50)</f>
        <v/>
      </c>
      <c r="G97" s="24" t="str">
        <f>IF(入力用!H50="","",入力用!H50)</f>
        <v/>
      </c>
      <c r="H97" s="152" t="str">
        <f>IF(入力用!I50="","",入力用!I50)</f>
        <v/>
      </c>
      <c r="I97" s="153" t="str">
        <f>IF(入力用!J50="","",入力用!J50)</f>
        <v/>
      </c>
    </row>
    <row r="98" spans="1:9" s="1" customFormat="1" ht="28.35" customHeight="1">
      <c r="A98" s="138">
        <v>42</v>
      </c>
      <c r="B98" s="139"/>
      <c r="C98" s="26" t="str">
        <f>IF(入力用!C51="","",入力用!C51)</f>
        <v/>
      </c>
      <c r="D98" s="27" t="str">
        <f>IF(入力用!E51="","",入力用!E51)</f>
        <v/>
      </c>
      <c r="E98" s="28" t="str">
        <f>IF(入力用!F51="","",入力用!F51)</f>
        <v/>
      </c>
      <c r="F98" s="29" t="str">
        <f>IF(入力用!G51="","",入力用!G51)</f>
        <v/>
      </c>
      <c r="G98" s="28" t="str">
        <f>IF(入力用!H51="","",入力用!H51)</f>
        <v/>
      </c>
      <c r="H98" s="140" t="str">
        <f>IF(入力用!I51="","",入力用!I51)</f>
        <v/>
      </c>
      <c r="I98" s="141" t="str">
        <f>IF(入力用!J51="","",入力用!J51)</f>
        <v/>
      </c>
    </row>
    <row r="99" spans="1:9" s="1" customFormat="1" ht="28.35" customHeight="1">
      <c r="A99" s="138">
        <v>43</v>
      </c>
      <c r="B99" s="139"/>
      <c r="C99" s="26" t="str">
        <f>IF(入力用!C52="","",入力用!C52)</f>
        <v/>
      </c>
      <c r="D99" s="27" t="str">
        <f>IF(入力用!E52="","",入力用!E52)</f>
        <v/>
      </c>
      <c r="E99" s="28" t="str">
        <f>IF(入力用!F52="","",入力用!F52)</f>
        <v/>
      </c>
      <c r="F99" s="29" t="str">
        <f>IF(入力用!G52="","",入力用!G52)</f>
        <v/>
      </c>
      <c r="G99" s="28" t="str">
        <f>IF(入力用!H52="","",入力用!H52)</f>
        <v/>
      </c>
      <c r="H99" s="140" t="str">
        <f>IF(入力用!I52="","",入力用!I52)</f>
        <v/>
      </c>
      <c r="I99" s="141" t="str">
        <f>IF(入力用!J52="","",入力用!J52)</f>
        <v/>
      </c>
    </row>
    <row r="100" spans="1:9" s="1" customFormat="1" ht="28.35" customHeight="1">
      <c r="A100" s="138">
        <v>44</v>
      </c>
      <c r="B100" s="139"/>
      <c r="C100" s="26" t="str">
        <f>IF(入力用!C53="","",入力用!C53)</f>
        <v/>
      </c>
      <c r="D100" s="27" t="str">
        <f>IF(入力用!E53="","",入力用!E53)</f>
        <v/>
      </c>
      <c r="E100" s="28" t="str">
        <f>IF(入力用!F53="","",入力用!F53)</f>
        <v/>
      </c>
      <c r="F100" s="29" t="str">
        <f>IF(入力用!G53="","",入力用!G53)</f>
        <v/>
      </c>
      <c r="G100" s="28" t="str">
        <f>IF(入力用!H53="","",入力用!H53)</f>
        <v/>
      </c>
      <c r="H100" s="140" t="str">
        <f>IF(入力用!I53="","",入力用!I53)</f>
        <v/>
      </c>
      <c r="I100" s="141" t="str">
        <f>IF(入力用!J53="","",入力用!J53)</f>
        <v/>
      </c>
    </row>
    <row r="101" spans="1:9" s="1" customFormat="1" ht="28.35" customHeight="1">
      <c r="A101" s="138">
        <v>45</v>
      </c>
      <c r="B101" s="139"/>
      <c r="C101" s="26" t="str">
        <f>IF(入力用!C54="","",入力用!C54)</f>
        <v/>
      </c>
      <c r="D101" s="27" t="str">
        <f>IF(入力用!E54="","",入力用!E54)</f>
        <v/>
      </c>
      <c r="E101" s="28" t="str">
        <f>IF(入力用!F54="","",入力用!F54)</f>
        <v/>
      </c>
      <c r="F101" s="29" t="str">
        <f>IF(入力用!G54="","",入力用!G54)</f>
        <v/>
      </c>
      <c r="G101" s="28" t="str">
        <f>IF(入力用!H54="","",入力用!H54)</f>
        <v/>
      </c>
      <c r="H101" s="140" t="str">
        <f>IF(入力用!I54="","",入力用!I54)</f>
        <v/>
      </c>
      <c r="I101" s="141" t="str">
        <f>IF(入力用!J54="","",入力用!J54)</f>
        <v/>
      </c>
    </row>
    <row r="102" spans="1:9" s="1" customFormat="1" ht="28.35" customHeight="1">
      <c r="A102" s="138">
        <v>46</v>
      </c>
      <c r="B102" s="139"/>
      <c r="C102" s="26" t="str">
        <f>IF(入力用!C55="","",入力用!C55)</f>
        <v/>
      </c>
      <c r="D102" s="27" t="str">
        <f>IF(入力用!E55="","",入力用!E55)</f>
        <v/>
      </c>
      <c r="E102" s="28" t="str">
        <f>IF(入力用!F55="","",入力用!F55)</f>
        <v/>
      </c>
      <c r="F102" s="29" t="str">
        <f>IF(入力用!G55="","",入力用!G55)</f>
        <v/>
      </c>
      <c r="G102" s="28" t="str">
        <f>IF(入力用!H55="","",入力用!H55)</f>
        <v/>
      </c>
      <c r="H102" s="140" t="str">
        <f>IF(入力用!I55="","",入力用!I55)</f>
        <v/>
      </c>
      <c r="I102" s="141" t="str">
        <f>IF(入力用!J55="","",入力用!J55)</f>
        <v/>
      </c>
    </row>
    <row r="103" spans="1:9" s="1" customFormat="1" ht="28.35" customHeight="1">
      <c r="A103" s="138">
        <v>47</v>
      </c>
      <c r="B103" s="139"/>
      <c r="C103" s="26" t="str">
        <f>IF(入力用!C56="","",入力用!C56)</f>
        <v/>
      </c>
      <c r="D103" s="27" t="str">
        <f>IF(入力用!E56="","",入力用!E56)</f>
        <v/>
      </c>
      <c r="E103" s="28" t="str">
        <f>IF(入力用!F56="","",入力用!F56)</f>
        <v/>
      </c>
      <c r="F103" s="29" t="str">
        <f>IF(入力用!G56="","",入力用!G56)</f>
        <v/>
      </c>
      <c r="G103" s="28" t="str">
        <f>IF(入力用!H56="","",入力用!H56)</f>
        <v/>
      </c>
      <c r="H103" s="140" t="str">
        <f>IF(入力用!I56="","",入力用!I56)</f>
        <v/>
      </c>
      <c r="I103" s="141" t="str">
        <f>IF(入力用!J56="","",入力用!J56)</f>
        <v/>
      </c>
    </row>
    <row r="104" spans="1:9" s="1" customFormat="1" ht="28.35" customHeight="1">
      <c r="A104" s="138">
        <v>48</v>
      </c>
      <c r="B104" s="139"/>
      <c r="C104" s="26" t="str">
        <f>IF(入力用!C57="","",入力用!C57)</f>
        <v/>
      </c>
      <c r="D104" s="27" t="str">
        <f>IF(入力用!E57="","",入力用!E57)</f>
        <v/>
      </c>
      <c r="E104" s="28" t="str">
        <f>IF(入力用!F57="","",入力用!F57)</f>
        <v/>
      </c>
      <c r="F104" s="29" t="str">
        <f>IF(入力用!G57="","",入力用!G57)</f>
        <v/>
      </c>
      <c r="G104" s="28" t="str">
        <f>IF(入力用!H57="","",入力用!H57)</f>
        <v/>
      </c>
      <c r="H104" s="140" t="str">
        <f>IF(入力用!I57="","",入力用!I57)</f>
        <v/>
      </c>
      <c r="I104" s="141" t="str">
        <f>IF(入力用!J57="","",入力用!J57)</f>
        <v/>
      </c>
    </row>
    <row r="105" spans="1:9" s="1" customFormat="1" ht="28.35" customHeight="1">
      <c r="A105" s="138">
        <v>49</v>
      </c>
      <c r="B105" s="139"/>
      <c r="C105" s="26" t="str">
        <f>IF(入力用!C58="","",入力用!C58)</f>
        <v/>
      </c>
      <c r="D105" s="27" t="str">
        <f>IF(入力用!E58="","",入力用!E58)</f>
        <v/>
      </c>
      <c r="E105" s="28" t="str">
        <f>IF(入力用!F58="","",入力用!F58)</f>
        <v/>
      </c>
      <c r="F105" s="29" t="str">
        <f>IF(入力用!G58="","",入力用!G58)</f>
        <v/>
      </c>
      <c r="G105" s="28" t="str">
        <f>IF(入力用!H58="","",入力用!H58)</f>
        <v/>
      </c>
      <c r="H105" s="140" t="str">
        <f>IF(入力用!I58="","",入力用!I58)</f>
        <v/>
      </c>
      <c r="I105" s="141" t="str">
        <f>IF(入力用!J58="","",入力用!J58)</f>
        <v/>
      </c>
    </row>
    <row r="106" spans="1:9" s="1" customFormat="1" ht="27.75" customHeight="1">
      <c r="A106" s="131">
        <v>50</v>
      </c>
      <c r="B106" s="132"/>
      <c r="C106" s="30" t="str">
        <f>IF(入力用!C59="","",入力用!C59)</f>
        <v/>
      </c>
      <c r="D106" s="31" t="str">
        <f>IF(入力用!E59="","",入力用!E59)</f>
        <v/>
      </c>
      <c r="E106" s="28" t="str">
        <f>IF(入力用!F59="","",入力用!F59)</f>
        <v/>
      </c>
      <c r="F106" s="32" t="str">
        <f>IF(入力用!G59="","",入力用!G59)</f>
        <v/>
      </c>
      <c r="G106" s="33" t="str">
        <f>IF(入力用!H59="","",入力用!H59)</f>
        <v/>
      </c>
      <c r="H106" s="133" t="str">
        <f>IF(入力用!I59="","",入力用!I59)</f>
        <v/>
      </c>
      <c r="I106" s="134" t="str">
        <f>IF(入力用!J59="","",入力用!J59)</f>
        <v/>
      </c>
    </row>
    <row r="107" spans="1:9" s="1" customFormat="1" ht="27.75" customHeight="1">
      <c r="A107" s="148" t="s">
        <v>29</v>
      </c>
      <c r="B107" s="149"/>
      <c r="C107" s="150"/>
      <c r="D107" s="34">
        <f>SUM(D97:D106)</f>
        <v>0</v>
      </c>
      <c r="E107" s="35" t="s">
        <v>7</v>
      </c>
      <c r="F107" s="36">
        <f>SUMIF(F97:F106,"学校等",D97:D106)</f>
        <v>0</v>
      </c>
      <c r="G107" s="35" t="s">
        <v>8</v>
      </c>
      <c r="H107" s="135">
        <f>SUMIF(F97:F106,"学校等以外",D97:D106)</f>
        <v>0</v>
      </c>
      <c r="I107" s="136"/>
    </row>
    <row r="108" spans="1:9" s="1" customFormat="1" ht="31.35" customHeight="1">
      <c r="A108" s="151" t="s">
        <v>19</v>
      </c>
      <c r="B108" s="151"/>
      <c r="C108" s="151"/>
      <c r="D108" s="34">
        <f>IF((D107+D85)&lt;=240000,D107+D85,"24万円を超えています")</f>
        <v>0</v>
      </c>
      <c r="E108" s="47" t="s">
        <v>9</v>
      </c>
      <c r="F108" s="36">
        <f>F107+F85</f>
        <v>0</v>
      </c>
      <c r="G108" s="47" t="s">
        <v>10</v>
      </c>
      <c r="H108" s="135">
        <f>H107+H85</f>
        <v>0</v>
      </c>
      <c r="I108" s="136"/>
    </row>
    <row r="109" spans="1:9" s="1" customFormat="1" ht="14.25">
      <c r="A109" s="137" t="s">
        <v>39</v>
      </c>
      <c r="B109" s="137"/>
      <c r="C109" s="137"/>
      <c r="D109" s="137"/>
      <c r="E109" s="137"/>
      <c r="F109" s="137"/>
      <c r="G109" s="137"/>
      <c r="H109" s="137"/>
      <c r="I109" s="137"/>
    </row>
    <row r="110" spans="1:9" s="1" customFormat="1" ht="14.25">
      <c r="A110" s="128" t="s">
        <v>36</v>
      </c>
      <c r="B110" s="128"/>
      <c r="C110" s="128"/>
      <c r="D110" s="128"/>
      <c r="E110" s="128"/>
      <c r="F110" s="128"/>
      <c r="G110" s="128"/>
      <c r="H110" s="128"/>
      <c r="I110" s="128"/>
    </row>
    <row r="111" spans="1:9" s="1" customFormat="1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31.5" customHeight="1">
      <c r="A112" s="44"/>
      <c r="B112" s="44"/>
      <c r="C112" s="9"/>
      <c r="D112" s="48"/>
      <c r="E112" s="44"/>
      <c r="F112" s="142" t="s">
        <v>13</v>
      </c>
      <c r="G112" s="143"/>
      <c r="H112" s="44"/>
      <c r="I112" s="44"/>
    </row>
    <row r="113" spans="1:9" s="1" customFormat="1" ht="30" customHeight="1" thickBot="1">
      <c r="A113" s="17"/>
      <c r="B113" s="17"/>
      <c r="C113" s="40" t="s">
        <v>14</v>
      </c>
      <c r="D113" s="6" t="str">
        <f>IF($D$21="","",$D$21)</f>
        <v/>
      </c>
      <c r="E113" s="17"/>
      <c r="F113" s="147" t="s">
        <v>30</v>
      </c>
      <c r="G113" s="147"/>
      <c r="H113" s="129"/>
      <c r="I113" s="129"/>
    </row>
    <row r="114" spans="1:9" s="1" customFormat="1" ht="35.1" customHeight="1" thickBot="1">
      <c r="A114" s="17"/>
      <c r="B114" s="17"/>
      <c r="C114" s="41" t="s">
        <v>15</v>
      </c>
      <c r="D114" s="18" t="str">
        <f>$D$22</f>
        <v/>
      </c>
      <c r="E114" s="17"/>
      <c r="F114" s="147" t="s">
        <v>5</v>
      </c>
      <c r="G114" s="147"/>
      <c r="H114" s="130"/>
      <c r="I114" s="130"/>
    </row>
    <row r="115" spans="1:9" ht="62.25" customHeight="1">
      <c r="A115" s="146"/>
      <c r="B115" s="146"/>
      <c r="C115" s="146"/>
      <c r="D115" s="146"/>
      <c r="E115" s="44"/>
      <c r="F115" s="52" t="str">
        <f>IF(COUNTA(入力用!$C$10:$C$109)&gt;40,CONCATENATE("5/",ROUNDUP(COUNTA(入力用!$C$10:$C$109)/10,0)),"")</f>
        <v/>
      </c>
      <c r="G115" s="44"/>
      <c r="H115" s="44"/>
      <c r="I115" s="44"/>
    </row>
    <row r="116" spans="1:9" s="2" customFormat="1" ht="25.5" customHeight="1">
      <c r="A116" s="144" t="str">
        <f>IF(C5="","　　　年分　少額教育資金支出支払明細書",C5)</f>
        <v>　　　年分　少額教育資金支出支払明細書</v>
      </c>
      <c r="B116" s="144"/>
      <c r="C116" s="144"/>
      <c r="D116" s="144"/>
      <c r="E116" s="144"/>
      <c r="F116" s="144"/>
      <c r="G116" s="144"/>
      <c r="H116" s="144"/>
      <c r="I116" s="144"/>
    </row>
    <row r="117" spans="1:9" ht="21.75" customHeight="1">
      <c r="A117" s="16"/>
      <c r="B117" s="16"/>
      <c r="C117" s="16"/>
      <c r="D117" s="16"/>
      <c r="E117" s="16"/>
      <c r="F117" s="16"/>
      <c r="G117" s="44"/>
      <c r="H117" s="18" t="s">
        <v>16</v>
      </c>
      <c r="I117" s="5" t="str">
        <f>IF($I$2="","",$I$2)</f>
        <v/>
      </c>
    </row>
    <row r="118" spans="1:9" ht="22.5" customHeight="1">
      <c r="A118" s="145" t="s">
        <v>21</v>
      </c>
      <c r="B118" s="145"/>
      <c r="C118" s="145"/>
      <c r="D118" s="145"/>
      <c r="E118" s="145"/>
      <c r="F118" s="145"/>
      <c r="G118" s="145"/>
      <c r="H118" s="145"/>
      <c r="I118" s="145"/>
    </row>
    <row r="119" spans="1:9" s="4" customFormat="1" ht="28.35" customHeight="1">
      <c r="A119" s="14"/>
      <c r="B119" s="15"/>
      <c r="C119" s="45" t="s">
        <v>0</v>
      </c>
      <c r="D119" s="45" t="s">
        <v>18</v>
      </c>
      <c r="E119" s="45" t="s">
        <v>31</v>
      </c>
      <c r="F119" s="20" t="s">
        <v>2</v>
      </c>
      <c r="G119" s="46" t="s">
        <v>3</v>
      </c>
      <c r="H119" s="154" t="s">
        <v>20</v>
      </c>
      <c r="I119" s="155"/>
    </row>
    <row r="120" spans="1:9" s="1" customFormat="1" ht="28.35" customHeight="1">
      <c r="A120" s="156">
        <v>51</v>
      </c>
      <c r="B120" s="157"/>
      <c r="C120" s="22" t="str">
        <f>IF(入力用!C60="","",入力用!C60)</f>
        <v/>
      </c>
      <c r="D120" s="23" t="str">
        <f>IF(入力用!E60="","",入力用!E60)</f>
        <v/>
      </c>
      <c r="E120" s="24" t="str">
        <f>IF(入力用!F60="","",入力用!F60)</f>
        <v/>
      </c>
      <c r="F120" s="25" t="str">
        <f>IF(入力用!G60="","",入力用!G60)</f>
        <v/>
      </c>
      <c r="G120" s="24" t="str">
        <f>IF(入力用!H60="","",入力用!H60)</f>
        <v/>
      </c>
      <c r="H120" s="152" t="str">
        <f>IF(入力用!I60="","",入力用!I60)</f>
        <v/>
      </c>
      <c r="I120" s="153" t="str">
        <f>IF(入力用!J60="","",入力用!J60)</f>
        <v/>
      </c>
    </row>
    <row r="121" spans="1:9" s="1" customFormat="1" ht="28.35" customHeight="1">
      <c r="A121" s="138">
        <v>52</v>
      </c>
      <c r="B121" s="139"/>
      <c r="C121" s="26" t="str">
        <f>IF(入力用!C61="","",入力用!C61)</f>
        <v/>
      </c>
      <c r="D121" s="27" t="str">
        <f>IF(入力用!E61="","",入力用!E61)</f>
        <v/>
      </c>
      <c r="E121" s="28" t="str">
        <f>IF(入力用!F61="","",入力用!F61)</f>
        <v/>
      </c>
      <c r="F121" s="29" t="str">
        <f>IF(入力用!G61="","",入力用!G61)</f>
        <v/>
      </c>
      <c r="G121" s="28" t="str">
        <f>IF(入力用!H61="","",入力用!H61)</f>
        <v/>
      </c>
      <c r="H121" s="140" t="str">
        <f>IF(入力用!I61="","",入力用!I61)</f>
        <v/>
      </c>
      <c r="I121" s="141" t="str">
        <f>IF(入力用!J61="","",入力用!J61)</f>
        <v/>
      </c>
    </row>
    <row r="122" spans="1:9" s="1" customFormat="1" ht="28.35" customHeight="1">
      <c r="A122" s="138">
        <v>53</v>
      </c>
      <c r="B122" s="139"/>
      <c r="C122" s="26" t="str">
        <f>IF(入力用!C62="","",入力用!C62)</f>
        <v/>
      </c>
      <c r="D122" s="27" t="str">
        <f>IF(入力用!E62="","",入力用!E62)</f>
        <v/>
      </c>
      <c r="E122" s="28" t="str">
        <f>IF(入力用!F62="","",入力用!F62)</f>
        <v/>
      </c>
      <c r="F122" s="29" t="str">
        <f>IF(入力用!G62="","",入力用!G62)</f>
        <v/>
      </c>
      <c r="G122" s="28" t="str">
        <f>IF(入力用!H62="","",入力用!H62)</f>
        <v/>
      </c>
      <c r="H122" s="140" t="str">
        <f>IF(入力用!I62="","",入力用!I62)</f>
        <v/>
      </c>
      <c r="I122" s="141" t="str">
        <f>IF(入力用!J62="","",入力用!J62)</f>
        <v/>
      </c>
    </row>
    <row r="123" spans="1:9" s="1" customFormat="1" ht="28.35" customHeight="1">
      <c r="A123" s="138">
        <v>54</v>
      </c>
      <c r="B123" s="139"/>
      <c r="C123" s="26" t="str">
        <f>IF(入力用!C63="","",入力用!C63)</f>
        <v/>
      </c>
      <c r="D123" s="27" t="str">
        <f>IF(入力用!E63="","",入力用!E63)</f>
        <v/>
      </c>
      <c r="E123" s="28" t="str">
        <f>IF(入力用!F63="","",入力用!F63)</f>
        <v/>
      </c>
      <c r="F123" s="29" t="str">
        <f>IF(入力用!G63="","",入力用!G63)</f>
        <v/>
      </c>
      <c r="G123" s="28" t="str">
        <f>IF(入力用!H63="","",入力用!H63)</f>
        <v/>
      </c>
      <c r="H123" s="140" t="str">
        <f>IF(入力用!I63="","",入力用!I63)</f>
        <v/>
      </c>
      <c r="I123" s="141" t="str">
        <f>IF(入力用!J63="","",入力用!J63)</f>
        <v/>
      </c>
    </row>
    <row r="124" spans="1:9" s="1" customFormat="1" ht="28.35" customHeight="1">
      <c r="A124" s="138">
        <v>55</v>
      </c>
      <c r="B124" s="139"/>
      <c r="C124" s="26" t="str">
        <f>IF(入力用!C64="","",入力用!C64)</f>
        <v/>
      </c>
      <c r="D124" s="27" t="str">
        <f>IF(入力用!E64="","",入力用!E64)</f>
        <v/>
      </c>
      <c r="E124" s="28" t="str">
        <f>IF(入力用!F64="","",入力用!F64)</f>
        <v/>
      </c>
      <c r="F124" s="29" t="str">
        <f>IF(入力用!G64="","",入力用!G64)</f>
        <v/>
      </c>
      <c r="G124" s="28" t="str">
        <f>IF(入力用!H64="","",入力用!H64)</f>
        <v/>
      </c>
      <c r="H124" s="140" t="str">
        <f>IF(入力用!I64="","",入力用!I64)</f>
        <v/>
      </c>
      <c r="I124" s="141" t="str">
        <f>IF(入力用!J64="","",入力用!J64)</f>
        <v/>
      </c>
    </row>
    <row r="125" spans="1:9" s="1" customFormat="1" ht="28.35" customHeight="1">
      <c r="A125" s="138">
        <v>56</v>
      </c>
      <c r="B125" s="139"/>
      <c r="C125" s="26" t="str">
        <f>IF(入力用!C65="","",入力用!C65)</f>
        <v/>
      </c>
      <c r="D125" s="27" t="str">
        <f>IF(入力用!E65="","",入力用!E65)</f>
        <v/>
      </c>
      <c r="E125" s="28" t="str">
        <f>IF(入力用!F65="","",入力用!F65)</f>
        <v/>
      </c>
      <c r="F125" s="29" t="str">
        <f>IF(入力用!G65="","",入力用!G65)</f>
        <v/>
      </c>
      <c r="G125" s="28" t="str">
        <f>IF(入力用!H65="","",入力用!H65)</f>
        <v/>
      </c>
      <c r="H125" s="140" t="str">
        <f>IF(入力用!I65="","",入力用!I65)</f>
        <v/>
      </c>
      <c r="I125" s="141" t="str">
        <f>IF(入力用!J65="","",入力用!J65)</f>
        <v/>
      </c>
    </row>
    <row r="126" spans="1:9" s="1" customFormat="1" ht="28.35" customHeight="1">
      <c r="A126" s="138">
        <v>57</v>
      </c>
      <c r="B126" s="139"/>
      <c r="C126" s="26" t="str">
        <f>IF(入力用!C66="","",入力用!C66)</f>
        <v/>
      </c>
      <c r="D126" s="27" t="str">
        <f>IF(入力用!E66="","",入力用!E66)</f>
        <v/>
      </c>
      <c r="E126" s="28" t="str">
        <f>IF(入力用!F66="","",入力用!F66)</f>
        <v/>
      </c>
      <c r="F126" s="29" t="str">
        <f>IF(入力用!G66="","",入力用!G66)</f>
        <v/>
      </c>
      <c r="G126" s="28" t="str">
        <f>IF(入力用!H66="","",入力用!H66)</f>
        <v/>
      </c>
      <c r="H126" s="140" t="str">
        <f>IF(入力用!I66="","",入力用!I66)</f>
        <v/>
      </c>
      <c r="I126" s="141" t="str">
        <f>IF(入力用!J66="","",入力用!J66)</f>
        <v/>
      </c>
    </row>
    <row r="127" spans="1:9" s="1" customFormat="1" ht="28.35" customHeight="1">
      <c r="A127" s="138">
        <v>58</v>
      </c>
      <c r="B127" s="139"/>
      <c r="C127" s="26" t="str">
        <f>IF(入力用!C67="","",入力用!C67)</f>
        <v/>
      </c>
      <c r="D127" s="27" t="str">
        <f>IF(入力用!E67="","",入力用!E67)</f>
        <v/>
      </c>
      <c r="E127" s="28" t="str">
        <f>IF(入力用!F67="","",入力用!F67)</f>
        <v/>
      </c>
      <c r="F127" s="29" t="str">
        <f>IF(入力用!G67="","",入力用!G67)</f>
        <v/>
      </c>
      <c r="G127" s="28" t="str">
        <f>IF(入力用!H67="","",入力用!H67)</f>
        <v/>
      </c>
      <c r="H127" s="140" t="str">
        <f>IF(入力用!I67="","",入力用!I67)</f>
        <v/>
      </c>
      <c r="I127" s="141" t="str">
        <f>IF(入力用!J67="","",入力用!J67)</f>
        <v/>
      </c>
    </row>
    <row r="128" spans="1:9" s="1" customFormat="1" ht="28.35" customHeight="1">
      <c r="A128" s="138">
        <v>59</v>
      </c>
      <c r="B128" s="139"/>
      <c r="C128" s="26" t="str">
        <f>IF(入力用!C68="","",入力用!C68)</f>
        <v/>
      </c>
      <c r="D128" s="27" t="str">
        <f>IF(入力用!E68="","",入力用!E68)</f>
        <v/>
      </c>
      <c r="E128" s="28" t="str">
        <f>IF(入力用!F68="","",入力用!F68)</f>
        <v/>
      </c>
      <c r="F128" s="29" t="str">
        <f>IF(入力用!G68="","",入力用!G68)</f>
        <v/>
      </c>
      <c r="G128" s="28" t="str">
        <f>IF(入力用!H68="","",入力用!H68)</f>
        <v/>
      </c>
      <c r="H128" s="140" t="str">
        <f>IF(入力用!I68="","",入力用!I68)</f>
        <v/>
      </c>
      <c r="I128" s="141" t="str">
        <f>IF(入力用!J68="","",入力用!J68)</f>
        <v/>
      </c>
    </row>
    <row r="129" spans="1:9" s="1" customFormat="1" ht="27.75" customHeight="1">
      <c r="A129" s="131">
        <v>60</v>
      </c>
      <c r="B129" s="132"/>
      <c r="C129" s="30" t="str">
        <f>IF(入力用!C69="","",入力用!C69)</f>
        <v/>
      </c>
      <c r="D129" s="31" t="str">
        <f>IF(入力用!E69="","",入力用!E69)</f>
        <v/>
      </c>
      <c r="E129" s="28" t="str">
        <f>IF(入力用!F69="","",入力用!F69)</f>
        <v/>
      </c>
      <c r="F129" s="32" t="str">
        <f>IF(入力用!G69="","",入力用!G69)</f>
        <v/>
      </c>
      <c r="G129" s="33" t="str">
        <f>IF(入力用!H69="","",入力用!H69)</f>
        <v/>
      </c>
      <c r="H129" s="133" t="str">
        <f>IF(入力用!I69="","",入力用!I69)</f>
        <v/>
      </c>
      <c r="I129" s="134" t="str">
        <f>IF(入力用!J69="","",入力用!J69)</f>
        <v/>
      </c>
    </row>
    <row r="130" spans="1:9" s="1" customFormat="1" ht="27.75" customHeight="1">
      <c r="A130" s="148" t="s">
        <v>22</v>
      </c>
      <c r="B130" s="149"/>
      <c r="C130" s="150"/>
      <c r="D130" s="34">
        <f>SUM(D120:D129)</f>
        <v>0</v>
      </c>
      <c r="E130" s="35" t="s">
        <v>7</v>
      </c>
      <c r="F130" s="36">
        <f>SUMIF(F120:F129,"学校等",D120:D129)</f>
        <v>0</v>
      </c>
      <c r="G130" s="35" t="s">
        <v>8</v>
      </c>
      <c r="H130" s="135">
        <f>SUMIF(F120:F129,"学校等以外",D120:D129)</f>
        <v>0</v>
      </c>
      <c r="I130" s="136"/>
    </row>
    <row r="131" spans="1:9" s="1" customFormat="1" ht="31.35" customHeight="1">
      <c r="A131" s="151" t="s">
        <v>23</v>
      </c>
      <c r="B131" s="151"/>
      <c r="C131" s="151"/>
      <c r="D131" s="34">
        <f>IF((D130+D108)&lt;=240000,D130+D108,"24万円を超えています")</f>
        <v>0</v>
      </c>
      <c r="E131" s="47" t="s">
        <v>9</v>
      </c>
      <c r="F131" s="36">
        <f>F130+F108</f>
        <v>0</v>
      </c>
      <c r="G131" s="47" t="s">
        <v>10</v>
      </c>
      <c r="H131" s="135">
        <f>H130+H108</f>
        <v>0</v>
      </c>
      <c r="I131" s="136"/>
    </row>
    <row r="132" spans="1:9" s="1" customFormat="1" ht="14.25">
      <c r="A132" s="137" t="s">
        <v>35</v>
      </c>
      <c r="B132" s="137"/>
      <c r="C132" s="137"/>
      <c r="D132" s="137"/>
      <c r="E132" s="137"/>
      <c r="F132" s="137"/>
      <c r="G132" s="137"/>
      <c r="H132" s="137"/>
      <c r="I132" s="137"/>
    </row>
    <row r="133" spans="1:9" s="1" customFormat="1" ht="14.25">
      <c r="A133" s="128" t="s">
        <v>40</v>
      </c>
      <c r="B133" s="128"/>
      <c r="C133" s="128"/>
      <c r="D133" s="128"/>
      <c r="E133" s="128"/>
      <c r="F133" s="128"/>
      <c r="G133" s="128"/>
      <c r="H133" s="128"/>
      <c r="I133" s="128"/>
    </row>
    <row r="134" spans="1:9" s="1" customFormat="1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31.5" customHeight="1">
      <c r="A135" s="44"/>
      <c r="B135" s="44"/>
      <c r="C135" s="9"/>
      <c r="D135" s="48"/>
      <c r="E135" s="44"/>
      <c r="F135" s="142" t="s">
        <v>24</v>
      </c>
      <c r="G135" s="143"/>
      <c r="H135" s="44"/>
      <c r="I135" s="44"/>
    </row>
    <row r="136" spans="1:9" s="1" customFormat="1" ht="30" customHeight="1" thickBot="1">
      <c r="A136" s="17"/>
      <c r="B136" s="17"/>
      <c r="C136" s="40" t="s">
        <v>14</v>
      </c>
      <c r="D136" s="6" t="str">
        <f>IF($D$21="","",$D$21)</f>
        <v/>
      </c>
      <c r="E136" s="17"/>
      <c r="F136" s="147" t="s">
        <v>25</v>
      </c>
      <c r="G136" s="147"/>
      <c r="H136" s="129"/>
      <c r="I136" s="129"/>
    </row>
    <row r="137" spans="1:9" s="1" customFormat="1" ht="35.1" customHeight="1" thickBot="1">
      <c r="A137" s="17"/>
      <c r="B137" s="17"/>
      <c r="C137" s="41" t="s">
        <v>15</v>
      </c>
      <c r="D137" s="18" t="str">
        <f>$D$22</f>
        <v/>
      </c>
      <c r="E137" s="17"/>
      <c r="F137" s="147" t="s">
        <v>5</v>
      </c>
      <c r="G137" s="147"/>
      <c r="H137" s="130"/>
      <c r="I137" s="130"/>
    </row>
    <row r="138" spans="1:9" ht="62.25" customHeight="1">
      <c r="A138" s="146"/>
      <c r="B138" s="146"/>
      <c r="C138" s="146"/>
      <c r="D138" s="146"/>
      <c r="E138" s="44"/>
      <c r="F138" s="52" t="str">
        <f>IF(COUNTA(入力用!$C$10:$C$109)&gt;50,CONCATENATE("6/",ROUNDUP(COUNTA(入力用!$C$10:$C$109)/10,0)),"")</f>
        <v/>
      </c>
      <c r="G138" s="44"/>
      <c r="H138" s="44"/>
      <c r="I138" s="44"/>
    </row>
    <row r="139" spans="1:9" s="2" customFormat="1" ht="25.5" customHeight="1">
      <c r="A139" s="144" t="str">
        <f>IF(C5="","　　　年分　少額教育資金支出支払明細書",C5)</f>
        <v>　　　年分　少額教育資金支出支払明細書</v>
      </c>
      <c r="B139" s="144"/>
      <c r="C139" s="144"/>
      <c r="D139" s="144"/>
      <c r="E139" s="144"/>
      <c r="F139" s="144"/>
      <c r="G139" s="144"/>
      <c r="H139" s="144"/>
      <c r="I139" s="144"/>
    </row>
    <row r="140" spans="1:9" ht="21.75" customHeight="1">
      <c r="A140" s="16"/>
      <c r="B140" s="16"/>
      <c r="C140" s="16"/>
      <c r="D140" s="16"/>
      <c r="E140" s="16"/>
      <c r="F140" s="16"/>
      <c r="G140" s="44"/>
      <c r="H140" s="18" t="s">
        <v>16</v>
      </c>
      <c r="I140" s="5" t="str">
        <f>IF($I$2="","",$I$2)</f>
        <v/>
      </c>
    </row>
    <row r="141" spans="1:9" ht="22.5" customHeight="1">
      <c r="A141" s="145" t="s">
        <v>28</v>
      </c>
      <c r="B141" s="145"/>
      <c r="C141" s="145"/>
      <c r="D141" s="145"/>
      <c r="E141" s="145"/>
      <c r="F141" s="145"/>
      <c r="G141" s="145"/>
      <c r="H141" s="145"/>
      <c r="I141" s="145"/>
    </row>
    <row r="142" spans="1:9" s="4" customFormat="1" ht="28.35" customHeight="1">
      <c r="A142" s="14"/>
      <c r="B142" s="15"/>
      <c r="C142" s="45" t="s">
        <v>0</v>
      </c>
      <c r="D142" s="45" t="s">
        <v>18</v>
      </c>
      <c r="E142" s="45" t="s">
        <v>1</v>
      </c>
      <c r="F142" s="20" t="s">
        <v>2</v>
      </c>
      <c r="G142" s="46" t="s">
        <v>3</v>
      </c>
      <c r="H142" s="154" t="s">
        <v>20</v>
      </c>
      <c r="I142" s="155"/>
    </row>
    <row r="143" spans="1:9" s="1" customFormat="1" ht="28.35" customHeight="1">
      <c r="A143" s="156">
        <v>61</v>
      </c>
      <c r="B143" s="157"/>
      <c r="C143" s="22" t="str">
        <f>IF(入力用!C70="","",入力用!C70)</f>
        <v/>
      </c>
      <c r="D143" s="23" t="str">
        <f>IF(入力用!E70="","",入力用!E70)</f>
        <v/>
      </c>
      <c r="E143" s="24" t="str">
        <f>IF(入力用!F70="","",入力用!F70)</f>
        <v/>
      </c>
      <c r="F143" s="25" t="str">
        <f>IF(入力用!G70="","",入力用!G70)</f>
        <v/>
      </c>
      <c r="G143" s="24" t="str">
        <f>IF(入力用!H70="","",入力用!H70)</f>
        <v/>
      </c>
      <c r="H143" s="152" t="str">
        <f>IF(入力用!I70="","",入力用!I70)</f>
        <v/>
      </c>
      <c r="I143" s="153" t="str">
        <f>IF(入力用!J70="","",入力用!J70)</f>
        <v/>
      </c>
    </row>
    <row r="144" spans="1:9" s="1" customFormat="1" ht="28.35" customHeight="1">
      <c r="A144" s="138">
        <v>62</v>
      </c>
      <c r="B144" s="139"/>
      <c r="C144" s="26" t="str">
        <f>IF(入力用!C71="","",入力用!C71)</f>
        <v/>
      </c>
      <c r="D144" s="27" t="str">
        <f>IF(入力用!E71="","",入力用!E71)</f>
        <v/>
      </c>
      <c r="E144" s="28" t="str">
        <f>IF(入力用!F71="","",入力用!F71)</f>
        <v/>
      </c>
      <c r="F144" s="29" t="str">
        <f>IF(入力用!G71="","",入力用!G71)</f>
        <v/>
      </c>
      <c r="G144" s="28" t="str">
        <f>IF(入力用!H71="","",入力用!H71)</f>
        <v/>
      </c>
      <c r="H144" s="140" t="str">
        <f>IF(入力用!I71="","",入力用!I71)</f>
        <v/>
      </c>
      <c r="I144" s="141" t="str">
        <f>IF(入力用!J71="","",入力用!J71)</f>
        <v/>
      </c>
    </row>
    <row r="145" spans="1:9" s="1" customFormat="1" ht="28.35" customHeight="1">
      <c r="A145" s="138">
        <v>63</v>
      </c>
      <c r="B145" s="139"/>
      <c r="C145" s="26" t="str">
        <f>IF(入力用!C72="","",入力用!C72)</f>
        <v/>
      </c>
      <c r="D145" s="27" t="str">
        <f>IF(入力用!E72="","",入力用!E72)</f>
        <v/>
      </c>
      <c r="E145" s="28" t="str">
        <f>IF(入力用!F72="","",入力用!F72)</f>
        <v/>
      </c>
      <c r="F145" s="29" t="str">
        <f>IF(入力用!G72="","",入力用!G72)</f>
        <v/>
      </c>
      <c r="G145" s="28" t="str">
        <f>IF(入力用!H72="","",入力用!H72)</f>
        <v/>
      </c>
      <c r="H145" s="140" t="str">
        <f>IF(入力用!I72="","",入力用!I72)</f>
        <v/>
      </c>
      <c r="I145" s="141" t="str">
        <f>IF(入力用!J72="","",入力用!J72)</f>
        <v/>
      </c>
    </row>
    <row r="146" spans="1:9" s="1" customFormat="1" ht="28.35" customHeight="1">
      <c r="A146" s="138">
        <v>64</v>
      </c>
      <c r="B146" s="139"/>
      <c r="C146" s="26" t="str">
        <f>IF(入力用!C73="","",入力用!C73)</f>
        <v/>
      </c>
      <c r="D146" s="27" t="str">
        <f>IF(入力用!E73="","",入力用!E73)</f>
        <v/>
      </c>
      <c r="E146" s="28" t="str">
        <f>IF(入力用!F73="","",入力用!F73)</f>
        <v/>
      </c>
      <c r="F146" s="29" t="str">
        <f>IF(入力用!G73="","",入力用!G73)</f>
        <v/>
      </c>
      <c r="G146" s="28" t="str">
        <f>IF(入力用!H73="","",入力用!H73)</f>
        <v/>
      </c>
      <c r="H146" s="140" t="str">
        <f>IF(入力用!I73="","",入力用!I73)</f>
        <v/>
      </c>
      <c r="I146" s="141" t="str">
        <f>IF(入力用!J73="","",入力用!J73)</f>
        <v/>
      </c>
    </row>
    <row r="147" spans="1:9" s="1" customFormat="1" ht="28.35" customHeight="1">
      <c r="A147" s="138">
        <v>65</v>
      </c>
      <c r="B147" s="139"/>
      <c r="C147" s="26" t="str">
        <f>IF(入力用!C74="","",入力用!C74)</f>
        <v/>
      </c>
      <c r="D147" s="27" t="str">
        <f>IF(入力用!E74="","",入力用!E74)</f>
        <v/>
      </c>
      <c r="E147" s="28" t="str">
        <f>IF(入力用!F74="","",入力用!F74)</f>
        <v/>
      </c>
      <c r="F147" s="29" t="str">
        <f>IF(入力用!G74="","",入力用!G74)</f>
        <v/>
      </c>
      <c r="G147" s="28" t="str">
        <f>IF(入力用!H74="","",入力用!H74)</f>
        <v/>
      </c>
      <c r="H147" s="140" t="str">
        <f>IF(入力用!I74="","",入力用!I74)</f>
        <v/>
      </c>
      <c r="I147" s="141" t="str">
        <f>IF(入力用!J74="","",入力用!J74)</f>
        <v/>
      </c>
    </row>
    <row r="148" spans="1:9" s="1" customFormat="1" ht="28.35" customHeight="1">
      <c r="A148" s="138">
        <v>66</v>
      </c>
      <c r="B148" s="139"/>
      <c r="C148" s="26" t="str">
        <f>IF(入力用!C75="","",入力用!C75)</f>
        <v/>
      </c>
      <c r="D148" s="27" t="str">
        <f>IF(入力用!E75="","",入力用!E75)</f>
        <v/>
      </c>
      <c r="E148" s="28" t="str">
        <f>IF(入力用!F75="","",入力用!F75)</f>
        <v/>
      </c>
      <c r="F148" s="29" t="str">
        <f>IF(入力用!G75="","",入力用!G75)</f>
        <v/>
      </c>
      <c r="G148" s="28" t="str">
        <f>IF(入力用!H75="","",入力用!H75)</f>
        <v/>
      </c>
      <c r="H148" s="140" t="str">
        <f>IF(入力用!I75="","",入力用!I75)</f>
        <v/>
      </c>
      <c r="I148" s="141" t="str">
        <f>IF(入力用!J75="","",入力用!J75)</f>
        <v/>
      </c>
    </row>
    <row r="149" spans="1:9" s="1" customFormat="1" ht="28.35" customHeight="1">
      <c r="A149" s="138">
        <v>67</v>
      </c>
      <c r="B149" s="139"/>
      <c r="C149" s="26" t="str">
        <f>IF(入力用!C76="","",入力用!C76)</f>
        <v/>
      </c>
      <c r="D149" s="27" t="str">
        <f>IF(入力用!E76="","",入力用!E76)</f>
        <v/>
      </c>
      <c r="E149" s="28" t="str">
        <f>IF(入力用!F76="","",入力用!F76)</f>
        <v/>
      </c>
      <c r="F149" s="29" t="str">
        <f>IF(入力用!G76="","",入力用!G76)</f>
        <v/>
      </c>
      <c r="G149" s="28" t="str">
        <f>IF(入力用!H76="","",入力用!H76)</f>
        <v/>
      </c>
      <c r="H149" s="140" t="str">
        <f>IF(入力用!I76="","",入力用!I76)</f>
        <v/>
      </c>
      <c r="I149" s="141" t="str">
        <f>IF(入力用!J76="","",入力用!J76)</f>
        <v/>
      </c>
    </row>
    <row r="150" spans="1:9" s="1" customFormat="1" ht="28.35" customHeight="1">
      <c r="A150" s="138">
        <v>68</v>
      </c>
      <c r="B150" s="139"/>
      <c r="C150" s="26" t="str">
        <f>IF(入力用!C77="","",入力用!C77)</f>
        <v/>
      </c>
      <c r="D150" s="27" t="str">
        <f>IF(入力用!E77="","",入力用!E77)</f>
        <v/>
      </c>
      <c r="E150" s="28" t="str">
        <f>IF(入力用!F77="","",入力用!F77)</f>
        <v/>
      </c>
      <c r="F150" s="29" t="str">
        <f>IF(入力用!G77="","",入力用!G77)</f>
        <v/>
      </c>
      <c r="G150" s="28" t="str">
        <f>IF(入力用!H77="","",入力用!H77)</f>
        <v/>
      </c>
      <c r="H150" s="140" t="str">
        <f>IF(入力用!I77="","",入力用!I77)</f>
        <v/>
      </c>
      <c r="I150" s="141" t="str">
        <f>IF(入力用!J77="","",入力用!J77)</f>
        <v/>
      </c>
    </row>
    <row r="151" spans="1:9" s="1" customFormat="1" ht="28.35" customHeight="1">
      <c r="A151" s="138">
        <v>69</v>
      </c>
      <c r="B151" s="139"/>
      <c r="C151" s="26" t="str">
        <f>IF(入力用!C78="","",入力用!C78)</f>
        <v/>
      </c>
      <c r="D151" s="27" t="str">
        <f>IF(入力用!E78="","",入力用!E78)</f>
        <v/>
      </c>
      <c r="E151" s="28" t="str">
        <f>IF(入力用!F78="","",入力用!F78)</f>
        <v/>
      </c>
      <c r="F151" s="29" t="str">
        <f>IF(入力用!G78="","",入力用!G78)</f>
        <v/>
      </c>
      <c r="G151" s="28" t="str">
        <f>IF(入力用!H78="","",入力用!H78)</f>
        <v/>
      </c>
      <c r="H151" s="140" t="str">
        <f>IF(入力用!I78="","",入力用!I78)</f>
        <v/>
      </c>
      <c r="I151" s="141" t="str">
        <f>IF(入力用!J78="","",入力用!J78)</f>
        <v/>
      </c>
    </row>
    <row r="152" spans="1:9" s="1" customFormat="1" ht="27.75" customHeight="1">
      <c r="A152" s="131">
        <v>70</v>
      </c>
      <c r="B152" s="132"/>
      <c r="C152" s="30" t="str">
        <f>IF(入力用!C79="","",入力用!C79)</f>
        <v/>
      </c>
      <c r="D152" s="31" t="str">
        <f>IF(入力用!E79="","",入力用!E79)</f>
        <v/>
      </c>
      <c r="E152" s="28" t="str">
        <f>IF(入力用!F79="","",入力用!F79)</f>
        <v/>
      </c>
      <c r="F152" s="32" t="str">
        <f>IF(入力用!G79="","",入力用!G79)</f>
        <v/>
      </c>
      <c r="G152" s="33" t="str">
        <f>IF(入力用!H79="","",入力用!H79)</f>
        <v/>
      </c>
      <c r="H152" s="133" t="str">
        <f>IF(入力用!I79="","",入力用!I79)</f>
        <v/>
      </c>
      <c r="I152" s="134" t="str">
        <f>IF(入力用!J79="","",入力用!J79)</f>
        <v/>
      </c>
    </row>
    <row r="153" spans="1:9" s="1" customFormat="1" ht="27.75" customHeight="1">
      <c r="A153" s="148" t="s">
        <v>29</v>
      </c>
      <c r="B153" s="149"/>
      <c r="C153" s="150"/>
      <c r="D153" s="34">
        <f>SUM(D143:D152)</f>
        <v>0</v>
      </c>
      <c r="E153" s="35" t="s">
        <v>7</v>
      </c>
      <c r="F153" s="36">
        <f>SUMIF(F143:F152,"学校等",D143:D152)</f>
        <v>0</v>
      </c>
      <c r="G153" s="35" t="s">
        <v>8</v>
      </c>
      <c r="H153" s="135">
        <f>SUMIF(F143:F152,"学校等以外",D143:D152)</f>
        <v>0</v>
      </c>
      <c r="I153" s="136"/>
    </row>
    <row r="154" spans="1:9" s="1" customFormat="1" ht="31.35" customHeight="1">
      <c r="A154" s="151" t="s">
        <v>19</v>
      </c>
      <c r="B154" s="151"/>
      <c r="C154" s="151"/>
      <c r="D154" s="34">
        <f>IF((D153+D131)&lt;=240000,D153+D131,"24万円を超えています")</f>
        <v>0</v>
      </c>
      <c r="E154" s="47" t="s">
        <v>9</v>
      </c>
      <c r="F154" s="36">
        <f>F153+F131</f>
        <v>0</v>
      </c>
      <c r="G154" s="47" t="s">
        <v>10</v>
      </c>
      <c r="H154" s="135">
        <f>H153+H131</f>
        <v>0</v>
      </c>
      <c r="I154" s="136"/>
    </row>
    <row r="155" spans="1:9" s="1" customFormat="1" ht="14.25">
      <c r="A155" s="137" t="s">
        <v>35</v>
      </c>
      <c r="B155" s="137"/>
      <c r="C155" s="137"/>
      <c r="D155" s="137"/>
      <c r="E155" s="137"/>
      <c r="F155" s="137"/>
      <c r="G155" s="137"/>
      <c r="H155" s="137"/>
      <c r="I155" s="137"/>
    </row>
    <row r="156" spans="1:9" s="1" customFormat="1" ht="14.25">
      <c r="A156" s="128" t="s">
        <v>36</v>
      </c>
      <c r="B156" s="128"/>
      <c r="C156" s="128"/>
      <c r="D156" s="128"/>
      <c r="E156" s="128"/>
      <c r="F156" s="128"/>
      <c r="G156" s="128"/>
      <c r="H156" s="128"/>
      <c r="I156" s="128"/>
    </row>
    <row r="157" spans="1:9" s="1" customFormat="1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31.5" customHeight="1">
      <c r="A158" s="44"/>
      <c r="B158" s="44"/>
      <c r="C158" s="9"/>
      <c r="D158" s="48"/>
      <c r="E158" s="44"/>
      <c r="F158" s="142" t="s">
        <v>13</v>
      </c>
      <c r="G158" s="143"/>
      <c r="H158" s="44"/>
      <c r="I158" s="44"/>
    </row>
    <row r="159" spans="1:9" s="1" customFormat="1" ht="30" customHeight="1" thickBot="1">
      <c r="A159" s="17"/>
      <c r="B159" s="17"/>
      <c r="C159" s="40" t="s">
        <v>14</v>
      </c>
      <c r="D159" s="6" t="str">
        <f>IF($D$21="","",$D$21)</f>
        <v/>
      </c>
      <c r="E159" s="17"/>
      <c r="F159" s="147" t="s">
        <v>30</v>
      </c>
      <c r="G159" s="147"/>
      <c r="H159" s="129"/>
      <c r="I159" s="129"/>
    </row>
    <row r="160" spans="1:9" s="1" customFormat="1" ht="35.1" customHeight="1" thickBot="1">
      <c r="A160" s="17"/>
      <c r="B160" s="17"/>
      <c r="C160" s="41" t="s">
        <v>15</v>
      </c>
      <c r="D160" s="18" t="str">
        <f>$D$22</f>
        <v/>
      </c>
      <c r="E160" s="17"/>
      <c r="F160" s="147" t="s">
        <v>5</v>
      </c>
      <c r="G160" s="147"/>
      <c r="H160" s="130"/>
      <c r="I160" s="130"/>
    </row>
    <row r="161" spans="1:9" ht="62.25" customHeight="1">
      <c r="A161" s="146"/>
      <c r="B161" s="146"/>
      <c r="C161" s="146"/>
      <c r="D161" s="146"/>
      <c r="E161" s="44"/>
      <c r="F161" s="52" t="str">
        <f>IF(COUNTA(入力用!$C$10:$C$109)&gt;60,CONCATENATE("7/",ROUNDUP(COUNTA(入力用!$C$10:$C$109)/10,0)),"")</f>
        <v/>
      </c>
      <c r="G161" s="44"/>
      <c r="H161" s="44"/>
      <c r="I161" s="44"/>
    </row>
    <row r="162" spans="1:9" s="2" customFormat="1" ht="25.5" customHeight="1">
      <c r="A162" s="144" t="str">
        <f>IF(C5="","　　　年分　少額教育資金支出支払明細書",C5)</f>
        <v>　　　年分　少額教育資金支出支払明細書</v>
      </c>
      <c r="B162" s="144"/>
      <c r="C162" s="144"/>
      <c r="D162" s="144"/>
      <c r="E162" s="144"/>
      <c r="F162" s="144"/>
      <c r="G162" s="144"/>
      <c r="H162" s="144"/>
      <c r="I162" s="144"/>
    </row>
    <row r="163" spans="1:9" ht="21.75" customHeight="1">
      <c r="A163" s="16"/>
      <c r="B163" s="16"/>
      <c r="C163" s="16"/>
      <c r="D163" s="16"/>
      <c r="E163" s="16"/>
      <c r="F163" s="16"/>
      <c r="G163" s="44"/>
      <c r="H163" s="18" t="s">
        <v>16</v>
      </c>
      <c r="I163" s="5" t="str">
        <f>IF($I$2="","",$I$2)</f>
        <v/>
      </c>
    </row>
    <row r="164" spans="1:9" ht="22.5" customHeight="1">
      <c r="A164" s="145" t="s">
        <v>33</v>
      </c>
      <c r="B164" s="145"/>
      <c r="C164" s="145"/>
      <c r="D164" s="145"/>
      <c r="E164" s="145"/>
      <c r="F164" s="145"/>
      <c r="G164" s="145"/>
      <c r="H164" s="145"/>
      <c r="I164" s="145"/>
    </row>
    <row r="165" spans="1:9" s="4" customFormat="1" ht="28.35" customHeight="1">
      <c r="A165" s="14"/>
      <c r="B165" s="15"/>
      <c r="C165" s="45" t="s">
        <v>0</v>
      </c>
      <c r="D165" s="45" t="s">
        <v>18</v>
      </c>
      <c r="E165" s="45" t="s">
        <v>1</v>
      </c>
      <c r="F165" s="20" t="s">
        <v>2</v>
      </c>
      <c r="G165" s="46" t="s">
        <v>3</v>
      </c>
      <c r="H165" s="154" t="s">
        <v>17</v>
      </c>
      <c r="I165" s="155"/>
    </row>
    <row r="166" spans="1:9" s="1" customFormat="1" ht="28.35" customHeight="1">
      <c r="A166" s="156">
        <v>71</v>
      </c>
      <c r="B166" s="157"/>
      <c r="C166" s="22" t="str">
        <f>IF(入力用!C80="","",入力用!C80)</f>
        <v/>
      </c>
      <c r="D166" s="23" t="str">
        <f>IF(入力用!E80="","",入力用!E80)</f>
        <v/>
      </c>
      <c r="E166" s="24" t="str">
        <f>IF(入力用!F80="","",入力用!F80)</f>
        <v/>
      </c>
      <c r="F166" s="25" t="str">
        <f>IF(入力用!G80="","",入力用!G80)</f>
        <v/>
      </c>
      <c r="G166" s="24" t="str">
        <f>IF(入力用!H80="","",入力用!H80)</f>
        <v/>
      </c>
      <c r="H166" s="152" t="str">
        <f>IF(入力用!I80="","",入力用!I80)</f>
        <v/>
      </c>
      <c r="I166" s="153" t="str">
        <f>IF(入力用!J80="","",入力用!J80)</f>
        <v/>
      </c>
    </row>
    <row r="167" spans="1:9" s="1" customFormat="1" ht="28.35" customHeight="1">
      <c r="A167" s="138">
        <v>72</v>
      </c>
      <c r="B167" s="139"/>
      <c r="C167" s="26" t="str">
        <f>IF(入力用!C81="","",入力用!C81)</f>
        <v/>
      </c>
      <c r="D167" s="27" t="str">
        <f>IF(入力用!E81="","",入力用!E81)</f>
        <v/>
      </c>
      <c r="E167" s="28" t="str">
        <f>IF(入力用!F81="","",入力用!F81)</f>
        <v/>
      </c>
      <c r="F167" s="29" t="str">
        <f>IF(入力用!G81="","",入力用!G81)</f>
        <v/>
      </c>
      <c r="G167" s="28" t="str">
        <f>IF(入力用!H81="","",入力用!H81)</f>
        <v/>
      </c>
      <c r="H167" s="140" t="str">
        <f>IF(入力用!I81="","",入力用!I81)</f>
        <v/>
      </c>
      <c r="I167" s="141" t="str">
        <f>IF(入力用!J81="","",入力用!J81)</f>
        <v/>
      </c>
    </row>
    <row r="168" spans="1:9" s="1" customFormat="1" ht="28.35" customHeight="1">
      <c r="A168" s="138">
        <v>73</v>
      </c>
      <c r="B168" s="139"/>
      <c r="C168" s="26" t="str">
        <f>IF(入力用!C82="","",入力用!C82)</f>
        <v/>
      </c>
      <c r="D168" s="27" t="str">
        <f>IF(入力用!E82="","",入力用!E82)</f>
        <v/>
      </c>
      <c r="E168" s="28" t="str">
        <f>IF(入力用!F82="","",入力用!F82)</f>
        <v/>
      </c>
      <c r="F168" s="29" t="str">
        <f>IF(入力用!G82="","",入力用!G82)</f>
        <v/>
      </c>
      <c r="G168" s="28" t="str">
        <f>IF(入力用!H82="","",入力用!H82)</f>
        <v/>
      </c>
      <c r="H168" s="140" t="str">
        <f>IF(入力用!I82="","",入力用!I82)</f>
        <v/>
      </c>
      <c r="I168" s="141" t="str">
        <f>IF(入力用!J82="","",入力用!J82)</f>
        <v/>
      </c>
    </row>
    <row r="169" spans="1:9" s="1" customFormat="1" ht="28.35" customHeight="1">
      <c r="A169" s="138">
        <v>74</v>
      </c>
      <c r="B169" s="139"/>
      <c r="C169" s="26" t="str">
        <f>IF(入力用!C83="","",入力用!C83)</f>
        <v/>
      </c>
      <c r="D169" s="27" t="str">
        <f>IF(入力用!E83="","",入力用!E83)</f>
        <v/>
      </c>
      <c r="E169" s="28" t="str">
        <f>IF(入力用!F83="","",入力用!F83)</f>
        <v/>
      </c>
      <c r="F169" s="29" t="str">
        <f>IF(入力用!G83="","",入力用!G83)</f>
        <v/>
      </c>
      <c r="G169" s="28" t="str">
        <f>IF(入力用!H83="","",入力用!H83)</f>
        <v/>
      </c>
      <c r="H169" s="140" t="str">
        <f>IF(入力用!I83="","",入力用!I83)</f>
        <v/>
      </c>
      <c r="I169" s="141" t="str">
        <f>IF(入力用!J83="","",入力用!J83)</f>
        <v/>
      </c>
    </row>
    <row r="170" spans="1:9" s="1" customFormat="1" ht="28.35" customHeight="1">
      <c r="A170" s="138">
        <v>75</v>
      </c>
      <c r="B170" s="139"/>
      <c r="C170" s="26" t="str">
        <f>IF(入力用!C84="","",入力用!C84)</f>
        <v/>
      </c>
      <c r="D170" s="27" t="str">
        <f>IF(入力用!E84="","",入力用!E84)</f>
        <v/>
      </c>
      <c r="E170" s="28" t="str">
        <f>IF(入力用!F84="","",入力用!F84)</f>
        <v/>
      </c>
      <c r="F170" s="29" t="str">
        <f>IF(入力用!G84="","",入力用!G84)</f>
        <v/>
      </c>
      <c r="G170" s="28" t="str">
        <f>IF(入力用!H84="","",入力用!H84)</f>
        <v/>
      </c>
      <c r="H170" s="140" t="str">
        <f>IF(入力用!I84="","",入力用!I84)</f>
        <v/>
      </c>
      <c r="I170" s="141" t="str">
        <f>IF(入力用!J84="","",入力用!J84)</f>
        <v/>
      </c>
    </row>
    <row r="171" spans="1:9" s="1" customFormat="1" ht="28.35" customHeight="1">
      <c r="A171" s="138">
        <v>76</v>
      </c>
      <c r="B171" s="139"/>
      <c r="C171" s="26" t="str">
        <f>IF(入力用!C85="","",入力用!C85)</f>
        <v/>
      </c>
      <c r="D171" s="27" t="str">
        <f>IF(入力用!E85="","",入力用!E85)</f>
        <v/>
      </c>
      <c r="E171" s="28" t="str">
        <f>IF(入力用!F85="","",入力用!F85)</f>
        <v/>
      </c>
      <c r="F171" s="29" t="str">
        <f>IF(入力用!G85="","",入力用!G85)</f>
        <v/>
      </c>
      <c r="G171" s="28" t="str">
        <f>IF(入力用!H85="","",入力用!H85)</f>
        <v/>
      </c>
      <c r="H171" s="140" t="str">
        <f>IF(入力用!I85="","",入力用!I85)</f>
        <v/>
      </c>
      <c r="I171" s="141" t="str">
        <f>IF(入力用!J85="","",入力用!J85)</f>
        <v/>
      </c>
    </row>
    <row r="172" spans="1:9" s="1" customFormat="1" ht="28.35" customHeight="1">
      <c r="A172" s="138">
        <v>77</v>
      </c>
      <c r="B172" s="139"/>
      <c r="C172" s="26" t="str">
        <f>IF(入力用!C86="","",入力用!C86)</f>
        <v/>
      </c>
      <c r="D172" s="27" t="str">
        <f>IF(入力用!E86="","",入力用!E86)</f>
        <v/>
      </c>
      <c r="E172" s="28" t="str">
        <f>IF(入力用!F86="","",入力用!F86)</f>
        <v/>
      </c>
      <c r="F172" s="29" t="str">
        <f>IF(入力用!G86="","",入力用!G86)</f>
        <v/>
      </c>
      <c r="G172" s="28" t="str">
        <f>IF(入力用!H86="","",入力用!H86)</f>
        <v/>
      </c>
      <c r="H172" s="140" t="str">
        <f>IF(入力用!I86="","",入力用!I86)</f>
        <v/>
      </c>
      <c r="I172" s="141" t="str">
        <f>IF(入力用!J86="","",入力用!J86)</f>
        <v/>
      </c>
    </row>
    <row r="173" spans="1:9" s="1" customFormat="1" ht="28.35" customHeight="1">
      <c r="A173" s="138">
        <v>78</v>
      </c>
      <c r="B173" s="139"/>
      <c r="C173" s="26" t="str">
        <f>IF(入力用!C87="","",入力用!C87)</f>
        <v/>
      </c>
      <c r="D173" s="27" t="str">
        <f>IF(入力用!E87="","",入力用!E87)</f>
        <v/>
      </c>
      <c r="E173" s="28" t="str">
        <f>IF(入力用!F87="","",入力用!F87)</f>
        <v/>
      </c>
      <c r="F173" s="29" t="str">
        <f>IF(入力用!G87="","",入力用!G87)</f>
        <v/>
      </c>
      <c r="G173" s="28" t="str">
        <f>IF(入力用!H87="","",入力用!H87)</f>
        <v/>
      </c>
      <c r="H173" s="140" t="str">
        <f>IF(入力用!I87="","",入力用!I87)</f>
        <v/>
      </c>
      <c r="I173" s="141" t="str">
        <f>IF(入力用!J87="","",入力用!J87)</f>
        <v/>
      </c>
    </row>
    <row r="174" spans="1:9" s="1" customFormat="1" ht="28.35" customHeight="1">
      <c r="A174" s="138">
        <v>79</v>
      </c>
      <c r="B174" s="139"/>
      <c r="C174" s="26" t="str">
        <f>IF(入力用!C88="","",入力用!C88)</f>
        <v/>
      </c>
      <c r="D174" s="27" t="str">
        <f>IF(入力用!E88="","",入力用!E88)</f>
        <v/>
      </c>
      <c r="E174" s="28" t="str">
        <f>IF(入力用!F88="","",入力用!F88)</f>
        <v/>
      </c>
      <c r="F174" s="29" t="str">
        <f>IF(入力用!G88="","",入力用!G88)</f>
        <v/>
      </c>
      <c r="G174" s="28" t="str">
        <f>IF(入力用!H88="","",入力用!H88)</f>
        <v/>
      </c>
      <c r="H174" s="140" t="str">
        <f>IF(入力用!I88="","",入力用!I88)</f>
        <v/>
      </c>
      <c r="I174" s="141" t="str">
        <f>IF(入力用!J88="","",入力用!J88)</f>
        <v/>
      </c>
    </row>
    <row r="175" spans="1:9" s="1" customFormat="1" ht="27.75" customHeight="1">
      <c r="A175" s="131">
        <v>80</v>
      </c>
      <c r="B175" s="132"/>
      <c r="C175" s="30" t="str">
        <f>IF(入力用!C89="","",入力用!C89)</f>
        <v/>
      </c>
      <c r="D175" s="31" t="str">
        <f>IF(入力用!E89="","",入力用!E89)</f>
        <v/>
      </c>
      <c r="E175" s="28" t="str">
        <f>IF(入力用!F89="","",入力用!F89)</f>
        <v/>
      </c>
      <c r="F175" s="32" t="str">
        <f>IF(入力用!G89="","",入力用!G89)</f>
        <v/>
      </c>
      <c r="G175" s="33" t="str">
        <f>IF(入力用!H89="","",入力用!H89)</f>
        <v/>
      </c>
      <c r="H175" s="133" t="str">
        <f>IF(入力用!I89="","",入力用!I89)</f>
        <v/>
      </c>
      <c r="I175" s="134" t="str">
        <f>IF(入力用!J89="","",入力用!J89)</f>
        <v/>
      </c>
    </row>
    <row r="176" spans="1:9" s="1" customFormat="1" ht="27.75" customHeight="1">
      <c r="A176" s="148" t="s">
        <v>34</v>
      </c>
      <c r="B176" s="149"/>
      <c r="C176" s="150"/>
      <c r="D176" s="34">
        <f>SUM(D166:D175)</f>
        <v>0</v>
      </c>
      <c r="E176" s="35" t="s">
        <v>7</v>
      </c>
      <c r="F176" s="36">
        <f>SUMIF(F166:F175,"学校等",D166:D175)</f>
        <v>0</v>
      </c>
      <c r="G176" s="35" t="s">
        <v>8</v>
      </c>
      <c r="H176" s="135">
        <f>SUMIF(F166:F175,"学校等以外",D166:D175)</f>
        <v>0</v>
      </c>
      <c r="I176" s="136"/>
    </row>
    <row r="177" spans="1:9" s="1" customFormat="1" ht="31.35" customHeight="1">
      <c r="A177" s="151" t="s">
        <v>19</v>
      </c>
      <c r="B177" s="151"/>
      <c r="C177" s="151"/>
      <c r="D177" s="34">
        <f>IF((D176+D154)&lt;=240000,D176+D154,"24万円を超えています")</f>
        <v>0</v>
      </c>
      <c r="E177" s="47" t="s">
        <v>9</v>
      </c>
      <c r="F177" s="36">
        <f>F176+F154</f>
        <v>0</v>
      </c>
      <c r="G177" s="47" t="s">
        <v>10</v>
      </c>
      <c r="H177" s="135">
        <f>H176+H154</f>
        <v>0</v>
      </c>
      <c r="I177" s="136"/>
    </row>
    <row r="178" spans="1:9" s="1" customFormat="1" ht="14.25">
      <c r="A178" s="137" t="s">
        <v>35</v>
      </c>
      <c r="B178" s="137"/>
      <c r="C178" s="137"/>
      <c r="D178" s="137"/>
      <c r="E178" s="137"/>
      <c r="F178" s="137"/>
      <c r="G178" s="137"/>
      <c r="H178" s="137"/>
      <c r="I178" s="137"/>
    </row>
    <row r="179" spans="1:9" s="1" customFormat="1" ht="14.25">
      <c r="A179" s="128" t="s">
        <v>36</v>
      </c>
      <c r="B179" s="128"/>
      <c r="C179" s="128"/>
      <c r="D179" s="128"/>
      <c r="E179" s="128"/>
      <c r="F179" s="128"/>
      <c r="G179" s="128"/>
      <c r="H179" s="128"/>
      <c r="I179" s="128"/>
    </row>
    <row r="180" spans="1:9" s="1" customFormat="1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31.5" customHeight="1">
      <c r="A181" s="44"/>
      <c r="B181" s="44"/>
      <c r="C181" s="9"/>
      <c r="D181" s="48"/>
      <c r="E181" s="44"/>
      <c r="F181" s="142" t="s">
        <v>13</v>
      </c>
      <c r="G181" s="143"/>
      <c r="H181" s="44"/>
      <c r="I181" s="44"/>
    </row>
    <row r="182" spans="1:9" s="1" customFormat="1" ht="30" customHeight="1" thickBot="1">
      <c r="A182" s="17"/>
      <c r="B182" s="17"/>
      <c r="C182" s="40" t="s">
        <v>14</v>
      </c>
      <c r="D182" s="6" t="str">
        <f>IF($D$21="","",$D$21)</f>
        <v/>
      </c>
      <c r="E182" s="17"/>
      <c r="F182" s="147" t="s">
        <v>30</v>
      </c>
      <c r="G182" s="147"/>
      <c r="H182" s="129"/>
      <c r="I182" s="129"/>
    </row>
    <row r="183" spans="1:9" s="1" customFormat="1" ht="35.1" customHeight="1" thickBot="1">
      <c r="A183" s="17"/>
      <c r="B183" s="17"/>
      <c r="C183" s="41" t="s">
        <v>15</v>
      </c>
      <c r="D183" s="18" t="str">
        <f>$D$22</f>
        <v/>
      </c>
      <c r="E183" s="17"/>
      <c r="F183" s="147" t="s">
        <v>5</v>
      </c>
      <c r="G183" s="147"/>
      <c r="H183" s="130"/>
      <c r="I183" s="130"/>
    </row>
    <row r="184" spans="1:9" ht="62.25" customHeight="1">
      <c r="A184" s="146"/>
      <c r="B184" s="146"/>
      <c r="C184" s="146"/>
      <c r="D184" s="146"/>
      <c r="E184" s="44"/>
      <c r="F184" s="52" t="str">
        <f>IF(COUNTA(入力用!$C$10:$C$109)&gt;70,CONCATENATE("8/",ROUNDUP(COUNTA(入力用!$C$10:$C$109)/10,0)),"")</f>
        <v/>
      </c>
      <c r="G184" s="44"/>
      <c r="H184" s="44"/>
      <c r="I184" s="44"/>
    </row>
    <row r="185" spans="1:9" s="2" customFormat="1" ht="25.5" customHeight="1">
      <c r="A185" s="144" t="str">
        <f>IF(C5="","　　　年分　少額教育資金支出支払明細書",C5)</f>
        <v>　　　年分　少額教育資金支出支払明細書</v>
      </c>
      <c r="B185" s="144"/>
      <c r="C185" s="144"/>
      <c r="D185" s="144"/>
      <c r="E185" s="144"/>
      <c r="F185" s="144"/>
      <c r="G185" s="144"/>
      <c r="H185" s="144"/>
      <c r="I185" s="144"/>
    </row>
    <row r="186" spans="1:9" ht="21.75" customHeight="1">
      <c r="A186" s="16"/>
      <c r="B186" s="16"/>
      <c r="C186" s="16"/>
      <c r="D186" s="16"/>
      <c r="E186" s="16"/>
      <c r="F186" s="16"/>
      <c r="G186" s="44"/>
      <c r="H186" s="18" t="s">
        <v>16</v>
      </c>
      <c r="I186" s="5" t="str">
        <f>IF($I$2="","",$I$2)</f>
        <v/>
      </c>
    </row>
    <row r="187" spans="1:9" ht="22.5" customHeight="1">
      <c r="A187" s="145" t="s">
        <v>21</v>
      </c>
      <c r="B187" s="145"/>
      <c r="C187" s="145"/>
      <c r="D187" s="145"/>
      <c r="E187" s="145"/>
      <c r="F187" s="145"/>
      <c r="G187" s="145"/>
      <c r="H187" s="145"/>
      <c r="I187" s="145"/>
    </row>
    <row r="188" spans="1:9" s="4" customFormat="1" ht="28.35" customHeight="1">
      <c r="A188" s="14"/>
      <c r="B188" s="15"/>
      <c r="C188" s="45" t="s">
        <v>0</v>
      </c>
      <c r="D188" s="45" t="s">
        <v>27</v>
      </c>
      <c r="E188" s="45" t="s">
        <v>1</v>
      </c>
      <c r="F188" s="20" t="s">
        <v>2</v>
      </c>
      <c r="G188" s="46" t="s">
        <v>3</v>
      </c>
      <c r="H188" s="154" t="s">
        <v>20</v>
      </c>
      <c r="I188" s="155"/>
    </row>
    <row r="189" spans="1:9" s="1" customFormat="1" ht="28.35" customHeight="1">
      <c r="A189" s="156">
        <v>81</v>
      </c>
      <c r="B189" s="157"/>
      <c r="C189" s="22" t="str">
        <f>IF(入力用!C90="","",入力用!C90)</f>
        <v/>
      </c>
      <c r="D189" s="23" t="str">
        <f>IF(入力用!E90="","",入力用!E90)</f>
        <v/>
      </c>
      <c r="E189" s="24" t="str">
        <f>IF(入力用!F90="","",入力用!F90)</f>
        <v/>
      </c>
      <c r="F189" s="25" t="str">
        <f>IF(入力用!G90="","",入力用!G90)</f>
        <v/>
      </c>
      <c r="G189" s="24" t="str">
        <f>IF(入力用!H90="","",入力用!H90)</f>
        <v/>
      </c>
      <c r="H189" s="152" t="str">
        <f>IF(入力用!I90="","",入力用!I90)</f>
        <v/>
      </c>
      <c r="I189" s="153" t="str">
        <f>IF(入力用!J90="","",入力用!J90)</f>
        <v/>
      </c>
    </row>
    <row r="190" spans="1:9" s="1" customFormat="1" ht="28.35" customHeight="1">
      <c r="A190" s="138">
        <v>82</v>
      </c>
      <c r="B190" s="139"/>
      <c r="C190" s="26" t="str">
        <f>IF(入力用!C91="","",入力用!C91)</f>
        <v/>
      </c>
      <c r="D190" s="27" t="str">
        <f>IF(入力用!E91="","",入力用!E91)</f>
        <v/>
      </c>
      <c r="E190" s="28" t="str">
        <f>IF(入力用!F91="","",入力用!F91)</f>
        <v/>
      </c>
      <c r="F190" s="29" t="str">
        <f>IF(入力用!G91="","",入力用!G91)</f>
        <v/>
      </c>
      <c r="G190" s="28" t="str">
        <f>IF(入力用!H91="","",入力用!H91)</f>
        <v/>
      </c>
      <c r="H190" s="140" t="str">
        <f>IF(入力用!I91="","",入力用!I91)</f>
        <v/>
      </c>
      <c r="I190" s="141" t="str">
        <f>IF(入力用!J91="","",入力用!J91)</f>
        <v/>
      </c>
    </row>
    <row r="191" spans="1:9" s="1" customFormat="1" ht="28.35" customHeight="1">
      <c r="A191" s="138">
        <v>83</v>
      </c>
      <c r="B191" s="139"/>
      <c r="C191" s="26" t="str">
        <f>IF(入力用!C92="","",入力用!C92)</f>
        <v/>
      </c>
      <c r="D191" s="27" t="str">
        <f>IF(入力用!E92="","",入力用!E92)</f>
        <v/>
      </c>
      <c r="E191" s="28" t="str">
        <f>IF(入力用!F92="","",入力用!F92)</f>
        <v/>
      </c>
      <c r="F191" s="29" t="str">
        <f>IF(入力用!G92="","",入力用!G92)</f>
        <v/>
      </c>
      <c r="G191" s="28" t="str">
        <f>IF(入力用!H92="","",入力用!H92)</f>
        <v/>
      </c>
      <c r="H191" s="140" t="str">
        <f>IF(入力用!I92="","",入力用!I92)</f>
        <v/>
      </c>
      <c r="I191" s="141" t="str">
        <f>IF(入力用!J92="","",入力用!J92)</f>
        <v/>
      </c>
    </row>
    <row r="192" spans="1:9" s="1" customFormat="1" ht="28.35" customHeight="1">
      <c r="A192" s="138">
        <v>84</v>
      </c>
      <c r="B192" s="139"/>
      <c r="C192" s="26" t="str">
        <f>IF(入力用!C93="","",入力用!C93)</f>
        <v/>
      </c>
      <c r="D192" s="27" t="str">
        <f>IF(入力用!E93="","",入力用!E93)</f>
        <v/>
      </c>
      <c r="E192" s="28" t="str">
        <f>IF(入力用!F93="","",入力用!F93)</f>
        <v/>
      </c>
      <c r="F192" s="29" t="str">
        <f>IF(入力用!G93="","",入力用!G93)</f>
        <v/>
      </c>
      <c r="G192" s="28" t="str">
        <f>IF(入力用!H93="","",入力用!H93)</f>
        <v/>
      </c>
      <c r="H192" s="140" t="str">
        <f>IF(入力用!I93="","",入力用!I93)</f>
        <v/>
      </c>
      <c r="I192" s="141" t="str">
        <f>IF(入力用!J93="","",入力用!J93)</f>
        <v/>
      </c>
    </row>
    <row r="193" spans="1:9" s="1" customFormat="1" ht="28.35" customHeight="1">
      <c r="A193" s="138">
        <v>85</v>
      </c>
      <c r="B193" s="139"/>
      <c r="C193" s="26" t="str">
        <f>IF(入力用!C94="","",入力用!C94)</f>
        <v/>
      </c>
      <c r="D193" s="27" t="str">
        <f>IF(入力用!E94="","",入力用!E94)</f>
        <v/>
      </c>
      <c r="E193" s="28" t="str">
        <f>IF(入力用!F94="","",入力用!F94)</f>
        <v/>
      </c>
      <c r="F193" s="29" t="str">
        <f>IF(入力用!G94="","",入力用!G94)</f>
        <v/>
      </c>
      <c r="G193" s="28" t="str">
        <f>IF(入力用!H94="","",入力用!H94)</f>
        <v/>
      </c>
      <c r="H193" s="140" t="str">
        <f>IF(入力用!I94="","",入力用!I94)</f>
        <v/>
      </c>
      <c r="I193" s="141" t="str">
        <f>IF(入力用!J94="","",入力用!J94)</f>
        <v/>
      </c>
    </row>
    <row r="194" spans="1:9" s="1" customFormat="1" ht="28.35" customHeight="1">
      <c r="A194" s="138">
        <v>86</v>
      </c>
      <c r="B194" s="139"/>
      <c r="C194" s="26" t="str">
        <f>IF(入力用!C95="","",入力用!C95)</f>
        <v/>
      </c>
      <c r="D194" s="27" t="str">
        <f>IF(入力用!E95="","",入力用!E95)</f>
        <v/>
      </c>
      <c r="E194" s="28" t="str">
        <f>IF(入力用!F95="","",入力用!F95)</f>
        <v/>
      </c>
      <c r="F194" s="29" t="str">
        <f>IF(入力用!G95="","",入力用!G95)</f>
        <v/>
      </c>
      <c r="G194" s="28" t="str">
        <f>IF(入力用!H95="","",入力用!H95)</f>
        <v/>
      </c>
      <c r="H194" s="140" t="str">
        <f>IF(入力用!I95="","",入力用!I95)</f>
        <v/>
      </c>
      <c r="I194" s="141" t="str">
        <f>IF(入力用!J95="","",入力用!J95)</f>
        <v/>
      </c>
    </row>
    <row r="195" spans="1:9" s="1" customFormat="1" ht="28.35" customHeight="1">
      <c r="A195" s="138">
        <v>87</v>
      </c>
      <c r="B195" s="139"/>
      <c r="C195" s="26" t="str">
        <f>IF(入力用!C96="","",入力用!C96)</f>
        <v/>
      </c>
      <c r="D195" s="27" t="str">
        <f>IF(入力用!E96="","",入力用!E96)</f>
        <v/>
      </c>
      <c r="E195" s="28" t="str">
        <f>IF(入力用!F96="","",入力用!F96)</f>
        <v/>
      </c>
      <c r="F195" s="29" t="str">
        <f>IF(入力用!G96="","",入力用!G96)</f>
        <v/>
      </c>
      <c r="G195" s="28" t="str">
        <f>IF(入力用!H96="","",入力用!H96)</f>
        <v/>
      </c>
      <c r="H195" s="140" t="str">
        <f>IF(入力用!I96="","",入力用!I96)</f>
        <v/>
      </c>
      <c r="I195" s="141" t="str">
        <f>IF(入力用!J96="","",入力用!J96)</f>
        <v/>
      </c>
    </row>
    <row r="196" spans="1:9" s="1" customFormat="1" ht="28.35" customHeight="1">
      <c r="A196" s="138">
        <v>88</v>
      </c>
      <c r="B196" s="139"/>
      <c r="C196" s="26" t="str">
        <f>IF(入力用!C97="","",入力用!C97)</f>
        <v/>
      </c>
      <c r="D196" s="27" t="str">
        <f>IF(入力用!E97="","",入力用!E97)</f>
        <v/>
      </c>
      <c r="E196" s="28" t="str">
        <f>IF(入力用!F97="","",入力用!F97)</f>
        <v/>
      </c>
      <c r="F196" s="29" t="str">
        <f>IF(入力用!G97="","",入力用!G97)</f>
        <v/>
      </c>
      <c r="G196" s="28" t="str">
        <f>IF(入力用!H97="","",入力用!H97)</f>
        <v/>
      </c>
      <c r="H196" s="140" t="str">
        <f>IF(入力用!I97="","",入力用!I97)</f>
        <v/>
      </c>
      <c r="I196" s="141" t="str">
        <f>IF(入力用!J97="","",入力用!J97)</f>
        <v/>
      </c>
    </row>
    <row r="197" spans="1:9" s="1" customFormat="1" ht="28.35" customHeight="1">
      <c r="A197" s="138">
        <v>89</v>
      </c>
      <c r="B197" s="139"/>
      <c r="C197" s="26" t="str">
        <f>IF(入力用!C98="","",入力用!C98)</f>
        <v/>
      </c>
      <c r="D197" s="27" t="str">
        <f>IF(入力用!E98="","",入力用!E98)</f>
        <v/>
      </c>
      <c r="E197" s="28" t="str">
        <f>IF(入力用!F98="","",入力用!F98)</f>
        <v/>
      </c>
      <c r="F197" s="29" t="str">
        <f>IF(入力用!G98="","",入力用!G98)</f>
        <v/>
      </c>
      <c r="G197" s="28" t="str">
        <f>IF(入力用!H98="","",入力用!H98)</f>
        <v/>
      </c>
      <c r="H197" s="140" t="str">
        <f>IF(入力用!I98="","",入力用!I98)</f>
        <v/>
      </c>
      <c r="I197" s="141" t="str">
        <f>IF(入力用!J98="","",入力用!J98)</f>
        <v/>
      </c>
    </row>
    <row r="198" spans="1:9" s="1" customFormat="1" ht="28.35" customHeight="1">
      <c r="A198" s="131">
        <v>90</v>
      </c>
      <c r="B198" s="132"/>
      <c r="C198" s="30" t="str">
        <f>IF(入力用!C99="","",入力用!C99)</f>
        <v/>
      </c>
      <c r="D198" s="31" t="str">
        <f>IF(入力用!E99="","",入力用!E99)</f>
        <v/>
      </c>
      <c r="E198" s="28" t="str">
        <f>IF(入力用!F99="","",入力用!F99)</f>
        <v/>
      </c>
      <c r="F198" s="32" t="str">
        <f>IF(入力用!G99="","",入力用!G99)</f>
        <v/>
      </c>
      <c r="G198" s="33" t="str">
        <f>IF(入力用!H99="","",入力用!H99)</f>
        <v/>
      </c>
      <c r="H198" s="133" t="str">
        <f>IF(入力用!I99="","",入力用!I99)</f>
        <v/>
      </c>
      <c r="I198" s="134" t="str">
        <f>IF(入力用!J99="","",入力用!J99)</f>
        <v/>
      </c>
    </row>
    <row r="199" spans="1:9" s="1" customFormat="1" ht="28.35" customHeight="1">
      <c r="A199" s="148" t="s">
        <v>22</v>
      </c>
      <c r="B199" s="149"/>
      <c r="C199" s="150"/>
      <c r="D199" s="34">
        <f>SUM(D189:D198)</f>
        <v>0</v>
      </c>
      <c r="E199" s="35" t="s">
        <v>7</v>
      </c>
      <c r="F199" s="36">
        <f>SUMIF(F189:F198,"学校等",D189:D198)</f>
        <v>0</v>
      </c>
      <c r="G199" s="35" t="s">
        <v>8</v>
      </c>
      <c r="H199" s="135">
        <f>SUMIF(F189:F198,"学校等以外",D189:D198)</f>
        <v>0</v>
      </c>
      <c r="I199" s="136"/>
    </row>
    <row r="200" spans="1:9" s="1" customFormat="1" ht="28.35" customHeight="1">
      <c r="A200" s="151" t="s">
        <v>23</v>
      </c>
      <c r="B200" s="151"/>
      <c r="C200" s="151"/>
      <c r="D200" s="34">
        <f>IF((D199+D177)&lt;=240000,D199+D177,"24万円を超えています")</f>
        <v>0</v>
      </c>
      <c r="E200" s="47" t="s">
        <v>9</v>
      </c>
      <c r="F200" s="36">
        <f>F199+F177</f>
        <v>0</v>
      </c>
      <c r="G200" s="47" t="s">
        <v>10</v>
      </c>
      <c r="H200" s="135">
        <f>H199+H177</f>
        <v>0</v>
      </c>
      <c r="I200" s="136"/>
    </row>
    <row r="201" spans="1:9" s="1" customFormat="1" ht="14.25">
      <c r="A201" s="137" t="s">
        <v>35</v>
      </c>
      <c r="B201" s="137"/>
      <c r="C201" s="137"/>
      <c r="D201" s="137"/>
      <c r="E201" s="137"/>
      <c r="F201" s="137"/>
      <c r="G201" s="137"/>
      <c r="H201" s="137"/>
      <c r="I201" s="137"/>
    </row>
    <row r="202" spans="1:9" s="1" customFormat="1" ht="14.25">
      <c r="A202" s="128" t="s">
        <v>41</v>
      </c>
      <c r="B202" s="128"/>
      <c r="C202" s="128"/>
      <c r="D202" s="128"/>
      <c r="E202" s="128"/>
      <c r="F202" s="128"/>
      <c r="G202" s="128"/>
      <c r="H202" s="128"/>
      <c r="I202" s="128"/>
    </row>
    <row r="203" spans="1:9" s="1" customFormat="1">
      <c r="A203" s="17"/>
      <c r="B203" s="17"/>
      <c r="C203" s="17"/>
      <c r="D203" s="17"/>
      <c r="E203" s="17"/>
      <c r="F203" s="17"/>
      <c r="G203" s="17"/>
      <c r="H203" s="17"/>
      <c r="I203" s="17"/>
    </row>
    <row r="204" spans="1:9" ht="31.5" customHeight="1">
      <c r="A204" s="44"/>
      <c r="B204" s="44"/>
      <c r="C204" s="9"/>
      <c r="D204" s="48"/>
      <c r="E204" s="44"/>
      <c r="F204" s="142" t="s">
        <v>24</v>
      </c>
      <c r="G204" s="143"/>
      <c r="H204" s="44"/>
      <c r="I204" s="44"/>
    </row>
    <row r="205" spans="1:9" s="1" customFormat="1" ht="30" customHeight="1" thickBot="1">
      <c r="A205" s="17"/>
      <c r="B205" s="17"/>
      <c r="C205" s="40" t="s">
        <v>14</v>
      </c>
      <c r="D205" s="6" t="str">
        <f>IF($D$21="","",$D$21)</f>
        <v/>
      </c>
      <c r="E205" s="17"/>
      <c r="F205" s="147" t="s">
        <v>25</v>
      </c>
      <c r="G205" s="147"/>
      <c r="H205" s="129"/>
      <c r="I205" s="129"/>
    </row>
    <row r="206" spans="1:9" s="1" customFormat="1" ht="35.1" customHeight="1" thickBot="1">
      <c r="A206" s="17"/>
      <c r="B206" s="17"/>
      <c r="C206" s="41" t="s">
        <v>15</v>
      </c>
      <c r="D206" s="18" t="str">
        <f>$D$22</f>
        <v/>
      </c>
      <c r="E206" s="17"/>
      <c r="F206" s="147" t="s">
        <v>26</v>
      </c>
      <c r="G206" s="147"/>
      <c r="H206" s="130"/>
      <c r="I206" s="130"/>
    </row>
    <row r="207" spans="1:9" ht="62.25" customHeight="1">
      <c r="A207" s="146"/>
      <c r="B207" s="146"/>
      <c r="C207" s="146"/>
      <c r="D207" s="146"/>
      <c r="E207" s="44"/>
      <c r="F207" s="52" t="str">
        <f>IF(COUNTA(入力用!$C$10:$C$109)&gt;80,CONCATENATE("9/",ROUNDUP(COUNTA(入力用!$C$10:$C$109)/10,0)),"")</f>
        <v/>
      </c>
      <c r="G207" s="44"/>
      <c r="H207" s="44"/>
      <c r="I207" s="44"/>
    </row>
    <row r="208" spans="1:9" s="2" customFormat="1" ht="25.5" customHeight="1">
      <c r="A208" s="144" t="str">
        <f>IF(C5="","　　　年分　少額教育資金支出支払明細書",C5)</f>
        <v>　　　年分　少額教育資金支出支払明細書</v>
      </c>
      <c r="B208" s="144"/>
      <c r="C208" s="144"/>
      <c r="D208" s="144"/>
      <c r="E208" s="144"/>
      <c r="F208" s="144"/>
      <c r="G208" s="144"/>
      <c r="H208" s="144"/>
      <c r="I208" s="144"/>
    </row>
    <row r="209" spans="1:9" ht="21.75" customHeight="1">
      <c r="A209" s="16"/>
      <c r="B209" s="16"/>
      <c r="C209" s="16"/>
      <c r="D209" s="16"/>
      <c r="E209" s="16"/>
      <c r="F209" s="16"/>
      <c r="G209" s="44"/>
      <c r="H209" s="18" t="s">
        <v>16</v>
      </c>
      <c r="I209" s="5" t="str">
        <f>IF($I$2="","",$I$2)</f>
        <v/>
      </c>
    </row>
    <row r="210" spans="1:9" ht="22.5" customHeight="1">
      <c r="A210" s="145" t="s">
        <v>21</v>
      </c>
      <c r="B210" s="145"/>
      <c r="C210" s="145"/>
      <c r="D210" s="145"/>
      <c r="E210" s="145"/>
      <c r="F210" s="145"/>
      <c r="G210" s="145"/>
      <c r="H210" s="145"/>
      <c r="I210" s="145"/>
    </row>
    <row r="211" spans="1:9" s="4" customFormat="1" ht="28.35" customHeight="1">
      <c r="A211" s="14"/>
      <c r="B211" s="15"/>
      <c r="C211" s="45" t="s">
        <v>0</v>
      </c>
      <c r="D211" s="45" t="s">
        <v>27</v>
      </c>
      <c r="E211" s="45" t="s">
        <v>1</v>
      </c>
      <c r="F211" s="20" t="s">
        <v>2</v>
      </c>
      <c r="G211" s="46" t="s">
        <v>3</v>
      </c>
      <c r="H211" s="154" t="s">
        <v>20</v>
      </c>
      <c r="I211" s="155"/>
    </row>
    <row r="212" spans="1:9" s="1" customFormat="1" ht="28.35" customHeight="1">
      <c r="A212" s="156">
        <v>91</v>
      </c>
      <c r="B212" s="157"/>
      <c r="C212" s="22" t="str">
        <f>IF(入力用!C100="","",入力用!C100)</f>
        <v/>
      </c>
      <c r="D212" s="23" t="str">
        <f>IF(入力用!E100="","",入力用!E100)</f>
        <v/>
      </c>
      <c r="E212" s="24" t="str">
        <f>IF(入力用!F100="","",入力用!F100)</f>
        <v/>
      </c>
      <c r="F212" s="25" t="str">
        <f>IF(入力用!G100="","",入力用!G100)</f>
        <v/>
      </c>
      <c r="G212" s="24" t="str">
        <f>IF(入力用!H100="","",入力用!H100)</f>
        <v/>
      </c>
      <c r="H212" s="161" t="str">
        <f>IF(入力用!I100="","",入力用!I100)</f>
        <v/>
      </c>
      <c r="I212" s="162" t="str">
        <f>IF(入力用!J100="","",入力用!J100)</f>
        <v/>
      </c>
    </row>
    <row r="213" spans="1:9" s="1" customFormat="1" ht="28.35" customHeight="1">
      <c r="A213" s="138">
        <v>92</v>
      </c>
      <c r="B213" s="139"/>
      <c r="C213" s="26" t="str">
        <f>IF(入力用!C101="","",入力用!C101)</f>
        <v/>
      </c>
      <c r="D213" s="27" t="str">
        <f>IF(入力用!E101="","",入力用!E101)</f>
        <v/>
      </c>
      <c r="E213" s="28" t="str">
        <f>IF(入力用!F101="","",入力用!F101)</f>
        <v/>
      </c>
      <c r="F213" s="29" t="str">
        <f>IF(入力用!G101="","",入力用!G101)</f>
        <v/>
      </c>
      <c r="G213" s="28" t="str">
        <f>IF(入力用!H101="","",入力用!H101)</f>
        <v/>
      </c>
      <c r="H213" s="140" t="str">
        <f>IF(入力用!I101="","",入力用!I101)</f>
        <v/>
      </c>
      <c r="I213" s="141" t="str">
        <f>IF(入力用!J101="","",入力用!J101)</f>
        <v/>
      </c>
    </row>
    <row r="214" spans="1:9" s="1" customFormat="1" ht="28.35" customHeight="1">
      <c r="A214" s="138">
        <v>93</v>
      </c>
      <c r="B214" s="139"/>
      <c r="C214" s="26" t="str">
        <f>IF(入力用!C102="","",入力用!C102)</f>
        <v/>
      </c>
      <c r="D214" s="27" t="str">
        <f>IF(入力用!E102="","",入力用!E102)</f>
        <v/>
      </c>
      <c r="E214" s="28" t="str">
        <f>IF(入力用!F102="","",入力用!F102)</f>
        <v/>
      </c>
      <c r="F214" s="29" t="str">
        <f>IF(入力用!G102="","",入力用!G102)</f>
        <v/>
      </c>
      <c r="G214" s="28" t="str">
        <f>IF(入力用!H102="","",入力用!H102)</f>
        <v/>
      </c>
      <c r="H214" s="140" t="str">
        <f>IF(入力用!I102="","",入力用!I102)</f>
        <v/>
      </c>
      <c r="I214" s="141" t="str">
        <f>IF(入力用!J102="","",入力用!J102)</f>
        <v/>
      </c>
    </row>
    <row r="215" spans="1:9" s="1" customFormat="1" ht="28.35" customHeight="1">
      <c r="A215" s="138">
        <v>94</v>
      </c>
      <c r="B215" s="139"/>
      <c r="C215" s="26" t="str">
        <f>IF(入力用!C103="","",入力用!C103)</f>
        <v/>
      </c>
      <c r="D215" s="27" t="str">
        <f>IF(入力用!E103="","",入力用!E103)</f>
        <v/>
      </c>
      <c r="E215" s="28" t="str">
        <f>IF(入力用!F103="","",入力用!F103)</f>
        <v/>
      </c>
      <c r="F215" s="29" t="str">
        <f>IF(入力用!G103="","",入力用!G103)</f>
        <v/>
      </c>
      <c r="G215" s="28" t="str">
        <f>IF(入力用!H103="","",入力用!H103)</f>
        <v/>
      </c>
      <c r="H215" s="140" t="str">
        <f>IF(入力用!I103="","",入力用!I103)</f>
        <v/>
      </c>
      <c r="I215" s="141" t="str">
        <f>IF(入力用!J103="","",入力用!J103)</f>
        <v/>
      </c>
    </row>
    <row r="216" spans="1:9" s="1" customFormat="1" ht="28.35" customHeight="1">
      <c r="A216" s="138">
        <v>95</v>
      </c>
      <c r="B216" s="139"/>
      <c r="C216" s="26" t="str">
        <f>IF(入力用!C104="","",入力用!C104)</f>
        <v/>
      </c>
      <c r="D216" s="27" t="str">
        <f>IF(入力用!E104="","",入力用!E104)</f>
        <v/>
      </c>
      <c r="E216" s="28" t="str">
        <f>IF(入力用!F104="","",入力用!F104)</f>
        <v/>
      </c>
      <c r="F216" s="29" t="str">
        <f>IF(入力用!G104="","",入力用!G104)</f>
        <v/>
      </c>
      <c r="G216" s="28" t="str">
        <f>IF(入力用!H104="","",入力用!H104)</f>
        <v/>
      </c>
      <c r="H216" s="140" t="str">
        <f>IF(入力用!I104="","",入力用!I104)</f>
        <v/>
      </c>
      <c r="I216" s="141" t="str">
        <f>IF(入力用!J104="","",入力用!J104)</f>
        <v/>
      </c>
    </row>
    <row r="217" spans="1:9" s="1" customFormat="1" ht="28.35" customHeight="1">
      <c r="A217" s="138">
        <v>96</v>
      </c>
      <c r="B217" s="139"/>
      <c r="C217" s="26" t="str">
        <f>IF(入力用!C105="","",入力用!C105)</f>
        <v/>
      </c>
      <c r="D217" s="27" t="str">
        <f>IF(入力用!E105="","",入力用!E105)</f>
        <v/>
      </c>
      <c r="E217" s="28" t="str">
        <f>IF(入力用!F105="","",入力用!F105)</f>
        <v/>
      </c>
      <c r="F217" s="29" t="str">
        <f>IF(入力用!G105="","",入力用!G105)</f>
        <v/>
      </c>
      <c r="G217" s="28" t="str">
        <f>IF(入力用!H105="","",入力用!H105)</f>
        <v/>
      </c>
      <c r="H217" s="140" t="str">
        <f>IF(入力用!I105="","",入力用!I105)</f>
        <v/>
      </c>
      <c r="I217" s="141" t="str">
        <f>IF(入力用!J105="","",入力用!J105)</f>
        <v/>
      </c>
    </row>
    <row r="218" spans="1:9" s="1" customFormat="1" ht="28.35" customHeight="1">
      <c r="A218" s="138">
        <v>97</v>
      </c>
      <c r="B218" s="139"/>
      <c r="C218" s="26" t="str">
        <f>IF(入力用!C106="","",入力用!C106)</f>
        <v/>
      </c>
      <c r="D218" s="27" t="str">
        <f>IF(入力用!E106="","",入力用!E106)</f>
        <v/>
      </c>
      <c r="E218" s="28" t="str">
        <f>IF(入力用!F106="","",入力用!F106)</f>
        <v/>
      </c>
      <c r="F218" s="29" t="str">
        <f>IF(入力用!G106="","",入力用!G106)</f>
        <v/>
      </c>
      <c r="G218" s="28" t="str">
        <f>IF(入力用!H106="","",入力用!H106)</f>
        <v/>
      </c>
      <c r="H218" s="140" t="str">
        <f>IF(入力用!I106="","",入力用!I106)</f>
        <v/>
      </c>
      <c r="I218" s="141" t="str">
        <f>IF(入力用!J106="","",入力用!J106)</f>
        <v/>
      </c>
    </row>
    <row r="219" spans="1:9" s="1" customFormat="1" ht="28.35" customHeight="1">
      <c r="A219" s="138">
        <v>98</v>
      </c>
      <c r="B219" s="139"/>
      <c r="C219" s="26" t="str">
        <f>IF(入力用!C107="","",入力用!C107)</f>
        <v/>
      </c>
      <c r="D219" s="27" t="str">
        <f>IF(入力用!E107="","",入力用!E107)</f>
        <v/>
      </c>
      <c r="E219" s="28" t="str">
        <f>IF(入力用!F107="","",入力用!F107)</f>
        <v/>
      </c>
      <c r="F219" s="29" t="str">
        <f>IF(入力用!G107="","",入力用!G107)</f>
        <v/>
      </c>
      <c r="G219" s="28" t="str">
        <f>IF(入力用!H107="","",入力用!H107)</f>
        <v/>
      </c>
      <c r="H219" s="140" t="str">
        <f>IF(入力用!I107="","",入力用!I107)</f>
        <v/>
      </c>
      <c r="I219" s="141" t="str">
        <f>IF(入力用!J107="","",入力用!J107)</f>
        <v/>
      </c>
    </row>
    <row r="220" spans="1:9" s="1" customFormat="1" ht="28.35" customHeight="1">
      <c r="A220" s="138">
        <v>99</v>
      </c>
      <c r="B220" s="139"/>
      <c r="C220" s="26" t="str">
        <f>IF(入力用!C108="","",入力用!C108)</f>
        <v/>
      </c>
      <c r="D220" s="27" t="str">
        <f>IF(入力用!E108="","",入力用!E108)</f>
        <v/>
      </c>
      <c r="E220" s="28" t="str">
        <f>IF(入力用!F108="","",入力用!F108)</f>
        <v/>
      </c>
      <c r="F220" s="29" t="str">
        <f>IF(入力用!G108="","",入力用!G108)</f>
        <v/>
      </c>
      <c r="G220" s="28" t="str">
        <f>IF(入力用!H108="","",入力用!H108)</f>
        <v/>
      </c>
      <c r="H220" s="140" t="str">
        <f>IF(入力用!I108="","",入力用!I108)</f>
        <v/>
      </c>
      <c r="I220" s="141" t="str">
        <f>IF(入力用!J108="","",入力用!J108)</f>
        <v/>
      </c>
    </row>
    <row r="221" spans="1:9" s="1" customFormat="1" ht="27.75" customHeight="1">
      <c r="A221" s="131">
        <v>100</v>
      </c>
      <c r="B221" s="132"/>
      <c r="C221" s="30" t="str">
        <f>IF(入力用!C109="","",入力用!C109)</f>
        <v/>
      </c>
      <c r="D221" s="31" t="str">
        <f>IF(入力用!E109="","",入力用!E109)</f>
        <v/>
      </c>
      <c r="E221" s="28" t="str">
        <f>IF(入力用!F109="","",入力用!F109)</f>
        <v/>
      </c>
      <c r="F221" s="32" t="str">
        <f>IF(入力用!G109="","",入力用!G109)</f>
        <v/>
      </c>
      <c r="G221" s="33" t="str">
        <f>IF(入力用!H109="","",入力用!H109)</f>
        <v/>
      </c>
      <c r="H221" s="133" t="str">
        <f>IF(入力用!I109="","",入力用!I109)</f>
        <v/>
      </c>
      <c r="I221" s="134" t="str">
        <f>IF(入力用!J109="","",入力用!J109)</f>
        <v/>
      </c>
    </row>
    <row r="222" spans="1:9" s="1" customFormat="1" ht="27.75" customHeight="1">
      <c r="A222" s="148" t="s">
        <v>22</v>
      </c>
      <c r="B222" s="149"/>
      <c r="C222" s="150"/>
      <c r="D222" s="34">
        <f>SUM(D212:D221)</f>
        <v>0</v>
      </c>
      <c r="E222" s="35" t="s">
        <v>7</v>
      </c>
      <c r="F222" s="36">
        <f>SUMIF(F212:F221,"学校等",D212:D221)</f>
        <v>0</v>
      </c>
      <c r="G222" s="35" t="s">
        <v>8</v>
      </c>
      <c r="H222" s="135">
        <f>SUMIF(F212:F221,"学校等以外",D212:D221)</f>
        <v>0</v>
      </c>
      <c r="I222" s="136"/>
    </row>
    <row r="223" spans="1:9" s="1" customFormat="1" ht="31.35" customHeight="1">
      <c r="A223" s="151" t="s">
        <v>23</v>
      </c>
      <c r="B223" s="151"/>
      <c r="C223" s="151"/>
      <c r="D223" s="34">
        <f>IF((D222+D200)&lt;=240000,D222+D200,"24万円を超えています")</f>
        <v>0</v>
      </c>
      <c r="E223" s="47" t="s">
        <v>9</v>
      </c>
      <c r="F223" s="36">
        <f>F222+F200</f>
        <v>0</v>
      </c>
      <c r="G223" s="47" t="s">
        <v>10</v>
      </c>
      <c r="H223" s="135">
        <f>H222+H200</f>
        <v>0</v>
      </c>
      <c r="I223" s="136"/>
    </row>
    <row r="224" spans="1:9" s="1" customFormat="1" ht="14.25">
      <c r="A224" s="137" t="s">
        <v>35</v>
      </c>
      <c r="B224" s="137"/>
      <c r="C224" s="137"/>
      <c r="D224" s="137"/>
      <c r="E224" s="137"/>
      <c r="F224" s="137"/>
      <c r="G224" s="137"/>
      <c r="H224" s="137"/>
      <c r="I224" s="137"/>
    </row>
    <row r="225" spans="1:9" s="1" customFormat="1" ht="14.25">
      <c r="A225" s="128" t="s">
        <v>40</v>
      </c>
      <c r="B225" s="128"/>
      <c r="C225" s="128"/>
      <c r="D225" s="128"/>
      <c r="E225" s="128"/>
      <c r="F225" s="128"/>
      <c r="G225" s="128"/>
      <c r="H225" s="128"/>
      <c r="I225" s="128"/>
    </row>
    <row r="226" spans="1:9" s="1" customFormat="1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ht="31.5" customHeight="1">
      <c r="A227" s="44"/>
      <c r="B227" s="44"/>
      <c r="C227" s="9"/>
      <c r="D227" s="48"/>
      <c r="E227" s="44"/>
      <c r="F227" s="142" t="s">
        <v>24</v>
      </c>
      <c r="G227" s="143"/>
      <c r="H227" s="44"/>
      <c r="I227" s="44"/>
    </row>
    <row r="228" spans="1:9" s="1" customFormat="1" ht="30" customHeight="1" thickBot="1">
      <c r="A228" s="17"/>
      <c r="B228" s="17"/>
      <c r="C228" s="40" t="s">
        <v>14</v>
      </c>
      <c r="D228" s="6" t="str">
        <f>IF($D$21="","",$D$21)</f>
        <v/>
      </c>
      <c r="E228" s="17"/>
      <c r="F228" s="147" t="s">
        <v>30</v>
      </c>
      <c r="G228" s="147"/>
      <c r="H228" s="129"/>
      <c r="I228" s="129"/>
    </row>
    <row r="229" spans="1:9" s="1" customFormat="1" ht="35.1" customHeight="1" thickBot="1">
      <c r="A229" s="17"/>
      <c r="B229" s="17"/>
      <c r="C229" s="41" t="s">
        <v>15</v>
      </c>
      <c r="D229" s="18" t="str">
        <f>$D$22</f>
        <v/>
      </c>
      <c r="E229" s="17"/>
      <c r="F229" s="147" t="s">
        <v>26</v>
      </c>
      <c r="G229" s="147"/>
      <c r="H229" s="130"/>
      <c r="I229" s="130"/>
    </row>
    <row r="230" spans="1:9" ht="62.25" customHeight="1">
      <c r="A230" s="146"/>
      <c r="B230" s="146"/>
      <c r="C230" s="146"/>
      <c r="D230" s="146"/>
      <c r="E230" s="44"/>
      <c r="F230" s="52" t="str">
        <f>IF(COUNTA(入力用!$C$10:$C$109)&gt;90,CONCATENATE("10/",ROUNDUP(COUNTA(入力用!$C$10:$C$109)/10,0)),"")</f>
        <v/>
      </c>
      <c r="G230" s="44"/>
      <c r="H230" s="44"/>
      <c r="I230" s="44"/>
    </row>
    <row r="231" spans="1:9">
      <c r="A231" s="44"/>
      <c r="B231" s="44"/>
      <c r="C231" s="44"/>
      <c r="D231" s="44"/>
      <c r="E231" s="44"/>
      <c r="F231" s="44"/>
      <c r="G231" s="44"/>
      <c r="H231" s="44"/>
      <c r="I231" s="44"/>
    </row>
    <row r="232" spans="1:9">
      <c r="A232" s="44"/>
      <c r="B232" s="44"/>
      <c r="C232" s="44"/>
      <c r="D232" s="44"/>
      <c r="E232" s="44"/>
      <c r="F232" s="44"/>
      <c r="G232" s="44"/>
      <c r="H232" s="44"/>
      <c r="I232" s="44"/>
    </row>
    <row r="233" spans="1:9">
      <c r="A233" s="44"/>
      <c r="B233" s="44"/>
      <c r="C233" s="44"/>
      <c r="D233" s="44"/>
      <c r="E233" s="44"/>
      <c r="F233" s="44"/>
      <c r="G233" s="44"/>
      <c r="H233" s="44"/>
      <c r="I233" s="44"/>
    </row>
    <row r="234" spans="1:9">
      <c r="A234" s="44"/>
      <c r="B234" s="44"/>
      <c r="C234" s="44"/>
      <c r="D234" s="44"/>
      <c r="E234" s="44"/>
      <c r="F234" s="44"/>
      <c r="G234" s="44"/>
      <c r="H234" s="44"/>
      <c r="I234" s="44"/>
    </row>
    <row r="235" spans="1:9">
      <c r="A235" s="44"/>
      <c r="B235" s="44"/>
      <c r="C235" s="44"/>
      <c r="D235" s="44"/>
      <c r="E235" s="44"/>
      <c r="F235" s="44"/>
      <c r="G235" s="44"/>
      <c r="H235" s="44"/>
      <c r="I235" s="44"/>
    </row>
    <row r="236" spans="1:9">
      <c r="A236" s="44"/>
      <c r="B236" s="44"/>
      <c r="C236" s="44"/>
      <c r="D236" s="44"/>
      <c r="E236" s="44"/>
      <c r="F236" s="44"/>
      <c r="G236" s="44"/>
      <c r="H236" s="44"/>
      <c r="I236" s="44"/>
    </row>
    <row r="237" spans="1:9">
      <c r="A237" s="44"/>
      <c r="B237" s="44"/>
      <c r="C237" s="44"/>
      <c r="D237" s="44"/>
      <c r="E237" s="44"/>
      <c r="F237" s="44"/>
      <c r="G237" s="44"/>
      <c r="H237" s="44"/>
      <c r="I237" s="44"/>
    </row>
    <row r="238" spans="1:9">
      <c r="A238" s="44"/>
      <c r="B238" s="44"/>
      <c r="C238" s="44"/>
      <c r="D238" s="44"/>
      <c r="E238" s="44"/>
      <c r="F238" s="44"/>
      <c r="G238" s="44"/>
      <c r="H238" s="44"/>
      <c r="I238" s="44"/>
    </row>
    <row r="239" spans="1:9">
      <c r="A239" s="44"/>
      <c r="B239" s="44"/>
      <c r="C239" s="44"/>
      <c r="D239" s="44"/>
      <c r="E239" s="44"/>
      <c r="F239" s="44"/>
      <c r="G239" s="44"/>
      <c r="H239" s="44"/>
      <c r="I239" s="44"/>
    </row>
    <row r="240" spans="1:9">
      <c r="A240" s="44"/>
      <c r="B240" s="44"/>
      <c r="C240" s="44"/>
      <c r="D240" s="44"/>
      <c r="E240" s="44"/>
      <c r="F240" s="44"/>
      <c r="G240" s="44"/>
      <c r="H240" s="44"/>
      <c r="I240" s="44"/>
    </row>
    <row r="241" spans="1:9">
      <c r="A241" s="44"/>
      <c r="B241" s="44"/>
      <c r="C241" s="44"/>
      <c r="D241" s="44"/>
      <c r="E241" s="44"/>
      <c r="F241" s="44"/>
      <c r="G241" s="44"/>
      <c r="H241" s="44"/>
      <c r="I241" s="44"/>
    </row>
    <row r="242" spans="1:9">
      <c r="A242" s="44"/>
      <c r="B242" s="44"/>
      <c r="C242" s="44"/>
      <c r="D242" s="44"/>
      <c r="E242" s="44"/>
      <c r="F242" s="44"/>
      <c r="G242" s="44"/>
      <c r="H242" s="44"/>
      <c r="I242" s="44"/>
    </row>
    <row r="243" spans="1:9">
      <c r="A243" s="44"/>
      <c r="B243" s="44"/>
      <c r="C243" s="44"/>
      <c r="D243" s="44"/>
      <c r="E243" s="44"/>
      <c r="F243" s="44"/>
      <c r="G243" s="44"/>
      <c r="H243" s="44"/>
      <c r="I243" s="44"/>
    </row>
    <row r="244" spans="1:9">
      <c r="A244" s="44"/>
      <c r="B244" s="44"/>
      <c r="C244" s="44"/>
      <c r="D244" s="44"/>
      <c r="E244" s="44"/>
      <c r="F244" s="44"/>
      <c r="G244" s="44"/>
      <c r="H244" s="44"/>
      <c r="I244" s="44"/>
    </row>
    <row r="245" spans="1:9">
      <c r="A245" s="44"/>
      <c r="B245" s="44"/>
      <c r="C245" s="44"/>
      <c r="D245" s="44"/>
      <c r="E245" s="44"/>
      <c r="F245" s="44"/>
      <c r="G245" s="44"/>
      <c r="H245" s="44"/>
      <c r="I245" s="44"/>
    </row>
    <row r="246" spans="1:9">
      <c r="A246" s="44"/>
      <c r="B246" s="44"/>
      <c r="C246" s="44"/>
      <c r="D246" s="44"/>
      <c r="E246" s="44"/>
      <c r="F246" s="44"/>
      <c r="G246" s="44"/>
      <c r="H246" s="44"/>
      <c r="I246" s="44"/>
    </row>
    <row r="247" spans="1:9">
      <c r="A247" s="44"/>
      <c r="B247" s="44"/>
      <c r="C247" s="44"/>
      <c r="D247" s="44"/>
      <c r="E247" s="44"/>
      <c r="F247" s="44"/>
      <c r="G247" s="44"/>
      <c r="H247" s="44"/>
      <c r="I247" s="44"/>
    </row>
    <row r="248" spans="1:9">
      <c r="A248" s="44"/>
      <c r="B248" s="44"/>
      <c r="C248" s="44"/>
      <c r="D248" s="44"/>
      <c r="E248" s="44"/>
      <c r="F248" s="44"/>
      <c r="G248" s="44"/>
      <c r="H248" s="44"/>
      <c r="I248" s="44"/>
    </row>
    <row r="249" spans="1:9">
      <c r="A249" s="44"/>
      <c r="B249" s="44"/>
      <c r="C249" s="44"/>
      <c r="D249" s="44"/>
      <c r="E249" s="44"/>
      <c r="F249" s="44"/>
      <c r="G249" s="44"/>
      <c r="H249" s="44"/>
      <c r="I249" s="44"/>
    </row>
    <row r="250" spans="1:9">
      <c r="A250" s="44"/>
      <c r="B250" s="44"/>
      <c r="C250" s="44"/>
      <c r="D250" s="44"/>
      <c r="E250" s="44"/>
      <c r="F250" s="44"/>
      <c r="G250" s="44"/>
      <c r="H250" s="44"/>
      <c r="I250" s="44"/>
    </row>
    <row r="251" spans="1:9">
      <c r="A251" s="44"/>
      <c r="B251" s="44"/>
      <c r="C251" s="44"/>
      <c r="D251" s="44"/>
      <c r="E251" s="44"/>
      <c r="F251" s="44"/>
      <c r="G251" s="44"/>
      <c r="H251" s="44"/>
      <c r="I251" s="44"/>
    </row>
    <row r="252" spans="1:9">
      <c r="A252" s="44"/>
      <c r="B252" s="44"/>
      <c r="C252" s="44"/>
      <c r="D252" s="44"/>
      <c r="E252" s="44"/>
      <c r="F252" s="44"/>
      <c r="G252" s="44"/>
      <c r="H252" s="44"/>
      <c r="I252" s="44"/>
    </row>
    <row r="253" spans="1:9">
      <c r="A253" s="44"/>
      <c r="B253" s="44"/>
      <c r="C253" s="44"/>
      <c r="D253" s="44"/>
      <c r="E253" s="44"/>
      <c r="F253" s="44"/>
      <c r="G253" s="44"/>
      <c r="H253" s="44"/>
      <c r="I253" s="44"/>
    </row>
  </sheetData>
  <sheetProtection algorithmName="SHA-512" hashValue="BWehBy3XxLPcGkq1c4wqoAsNuC57KfSVJCgqo+3kHa/oNHdfMpC0ZlXX8oPl/JaI7NUUUAMPEzeks+WvSDTPHQ==" saltValue="WFThcobcjubksXB8uIpIOQ==" spinCount="100000" sheet="1" objects="1" scenarios="1" selectLockedCells="1"/>
  <mergeCells count="349">
    <mergeCell ref="F20:G20"/>
    <mergeCell ref="H37:I37"/>
    <mergeCell ref="H38:I38"/>
    <mergeCell ref="H30:I30"/>
    <mergeCell ref="H31:I31"/>
    <mergeCell ref="H32:I32"/>
    <mergeCell ref="H33:I33"/>
    <mergeCell ref="H34:I34"/>
    <mergeCell ref="A35:B35"/>
    <mergeCell ref="A36:B36"/>
    <mergeCell ref="A184:D184"/>
    <mergeCell ref="F183:G183"/>
    <mergeCell ref="A18:I18"/>
    <mergeCell ref="H27:I27"/>
    <mergeCell ref="H28:I28"/>
    <mergeCell ref="H29:I29"/>
    <mergeCell ref="A28:B28"/>
    <mergeCell ref="A29:B29"/>
    <mergeCell ref="A26:I26"/>
    <mergeCell ref="A24:I24"/>
    <mergeCell ref="A30:B30"/>
    <mergeCell ref="A31:B31"/>
    <mergeCell ref="A32:B32"/>
    <mergeCell ref="A33:B33"/>
    <mergeCell ref="A34:B34"/>
    <mergeCell ref="H35:I35"/>
    <mergeCell ref="H36:I36"/>
    <mergeCell ref="H21:I21"/>
    <mergeCell ref="H22:I22"/>
    <mergeCell ref="A84:C84"/>
    <mergeCell ref="A46:D46"/>
    <mergeCell ref="A61:C61"/>
    <mergeCell ref="F22:G22"/>
    <mergeCell ref="F21:G21"/>
    <mergeCell ref="H183:I183"/>
    <mergeCell ref="A185:I185"/>
    <mergeCell ref="A187:I187"/>
    <mergeCell ref="H188:I188"/>
    <mergeCell ref="A189:B189"/>
    <mergeCell ref="A176:C176"/>
    <mergeCell ref="A177:C177"/>
    <mergeCell ref="F181:G181"/>
    <mergeCell ref="A230:D230"/>
    <mergeCell ref="F228:G228"/>
    <mergeCell ref="F229:G229"/>
    <mergeCell ref="A222:C222"/>
    <mergeCell ref="A223:C223"/>
    <mergeCell ref="H211:I211"/>
    <mergeCell ref="A212:B212"/>
    <mergeCell ref="H212:I212"/>
    <mergeCell ref="A213:B213"/>
    <mergeCell ref="H213:I213"/>
    <mergeCell ref="A214:B214"/>
    <mergeCell ref="H214:I214"/>
    <mergeCell ref="A215:B215"/>
    <mergeCell ref="H176:I176"/>
    <mergeCell ref="H177:I177"/>
    <mergeCell ref="A178:I178"/>
    <mergeCell ref="F89:G89"/>
    <mergeCell ref="F90:G90"/>
    <mergeCell ref="F91:G91"/>
    <mergeCell ref="F113:G113"/>
    <mergeCell ref="F114:G114"/>
    <mergeCell ref="A107:C107"/>
    <mergeCell ref="A38:C38"/>
    <mergeCell ref="A85:C85"/>
    <mergeCell ref="A69:D69"/>
    <mergeCell ref="A47:I47"/>
    <mergeCell ref="A49:I49"/>
    <mergeCell ref="H50:I50"/>
    <mergeCell ref="A51:B51"/>
    <mergeCell ref="H51:I51"/>
    <mergeCell ref="A108:C108"/>
    <mergeCell ref="F112:G112"/>
    <mergeCell ref="H44:I44"/>
    <mergeCell ref="H45:I45"/>
    <mergeCell ref="A40:I40"/>
    <mergeCell ref="A41:I41"/>
    <mergeCell ref="H39:I39"/>
    <mergeCell ref="A39:C39"/>
    <mergeCell ref="F43:G43"/>
    <mergeCell ref="F44:G44"/>
    <mergeCell ref="A115:D115"/>
    <mergeCell ref="A92:D92"/>
    <mergeCell ref="H96:I96"/>
    <mergeCell ref="A97:B97"/>
    <mergeCell ref="H97:I97"/>
    <mergeCell ref="A98:B98"/>
    <mergeCell ref="H98:I98"/>
    <mergeCell ref="A99:B99"/>
    <mergeCell ref="A1:I1"/>
    <mergeCell ref="H15:I15"/>
    <mergeCell ref="H16:I16"/>
    <mergeCell ref="A3:I3"/>
    <mergeCell ref="A17:I17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A5:B5"/>
    <mergeCell ref="A6:B6"/>
    <mergeCell ref="A7:B7"/>
    <mergeCell ref="A8:B8"/>
    <mergeCell ref="A9:B9"/>
    <mergeCell ref="A10:B10"/>
    <mergeCell ref="A11:B11"/>
    <mergeCell ref="A12:B12"/>
    <mergeCell ref="A37:B37"/>
    <mergeCell ref="A13:B13"/>
    <mergeCell ref="A14:B14"/>
    <mergeCell ref="A15:C15"/>
    <mergeCell ref="A16:C16"/>
    <mergeCell ref="F45:G45"/>
    <mergeCell ref="A55:B55"/>
    <mergeCell ref="H55:I55"/>
    <mergeCell ref="A56:B56"/>
    <mergeCell ref="H56:I56"/>
    <mergeCell ref="A57:B57"/>
    <mergeCell ref="H57:I57"/>
    <mergeCell ref="A52:B52"/>
    <mergeCell ref="H52:I52"/>
    <mergeCell ref="A53:B53"/>
    <mergeCell ref="H53:I53"/>
    <mergeCell ref="A54:B54"/>
    <mergeCell ref="H54:I54"/>
    <mergeCell ref="H68:I68"/>
    <mergeCell ref="H61:I61"/>
    <mergeCell ref="H62:I62"/>
    <mergeCell ref="A63:I63"/>
    <mergeCell ref="A64:I64"/>
    <mergeCell ref="H67:I67"/>
    <mergeCell ref="A58:B58"/>
    <mergeCell ref="H58:I58"/>
    <mergeCell ref="A59:B59"/>
    <mergeCell ref="H59:I59"/>
    <mergeCell ref="A60:B60"/>
    <mergeCell ref="H60:I60"/>
    <mergeCell ref="F67:G67"/>
    <mergeCell ref="F68:G68"/>
    <mergeCell ref="A62:C62"/>
    <mergeCell ref="F66:G66"/>
    <mergeCell ref="A79:B79"/>
    <mergeCell ref="H79:I79"/>
    <mergeCell ref="A80:B80"/>
    <mergeCell ref="H80:I80"/>
    <mergeCell ref="A75:B75"/>
    <mergeCell ref="H75:I75"/>
    <mergeCell ref="A76:B76"/>
    <mergeCell ref="H76:I76"/>
    <mergeCell ref="A77:B77"/>
    <mergeCell ref="H77:I77"/>
    <mergeCell ref="H99:I99"/>
    <mergeCell ref="A100:B100"/>
    <mergeCell ref="H100:I100"/>
    <mergeCell ref="A101:B101"/>
    <mergeCell ref="H101:I101"/>
    <mergeCell ref="H91:I91"/>
    <mergeCell ref="A70:I70"/>
    <mergeCell ref="A72:I72"/>
    <mergeCell ref="H73:I73"/>
    <mergeCell ref="A74:B74"/>
    <mergeCell ref="H74:I74"/>
    <mergeCell ref="H84:I84"/>
    <mergeCell ref="H85:I85"/>
    <mergeCell ref="A86:I86"/>
    <mergeCell ref="A87:I87"/>
    <mergeCell ref="H90:I90"/>
    <mergeCell ref="A81:B81"/>
    <mergeCell ref="H81:I81"/>
    <mergeCell ref="A82:B82"/>
    <mergeCell ref="H82:I82"/>
    <mergeCell ref="A83:B83"/>
    <mergeCell ref="H83:I83"/>
    <mergeCell ref="A78:B78"/>
    <mergeCell ref="H78:I78"/>
    <mergeCell ref="H105:I105"/>
    <mergeCell ref="H106:I106"/>
    <mergeCell ref="H107:I107"/>
    <mergeCell ref="A102:B102"/>
    <mergeCell ref="H102:I102"/>
    <mergeCell ref="A103:B103"/>
    <mergeCell ref="H103:I103"/>
    <mergeCell ref="A104:B104"/>
    <mergeCell ref="H104:I104"/>
    <mergeCell ref="H130:I130"/>
    <mergeCell ref="H131:I131"/>
    <mergeCell ref="A132:I132"/>
    <mergeCell ref="A133:I133"/>
    <mergeCell ref="H136:I136"/>
    <mergeCell ref="H128:I128"/>
    <mergeCell ref="H129:I129"/>
    <mergeCell ref="A125:B125"/>
    <mergeCell ref="H125:I125"/>
    <mergeCell ref="A126:B126"/>
    <mergeCell ref="H126:I126"/>
    <mergeCell ref="A127:B127"/>
    <mergeCell ref="H127:I127"/>
    <mergeCell ref="A130:C130"/>
    <mergeCell ref="A131:C131"/>
    <mergeCell ref="F135:G135"/>
    <mergeCell ref="F136:G136"/>
    <mergeCell ref="A93:I93"/>
    <mergeCell ref="A95:I95"/>
    <mergeCell ref="A106:B106"/>
    <mergeCell ref="H108:I108"/>
    <mergeCell ref="A110:I110"/>
    <mergeCell ref="H114:I114"/>
    <mergeCell ref="A118:I118"/>
    <mergeCell ref="A128:B128"/>
    <mergeCell ref="A129:B129"/>
    <mergeCell ref="A122:B122"/>
    <mergeCell ref="H122:I122"/>
    <mergeCell ref="A123:B123"/>
    <mergeCell ref="H123:I123"/>
    <mergeCell ref="A124:B124"/>
    <mergeCell ref="H124:I124"/>
    <mergeCell ref="H119:I119"/>
    <mergeCell ref="A120:B120"/>
    <mergeCell ref="H120:I120"/>
    <mergeCell ref="A121:B121"/>
    <mergeCell ref="H121:I121"/>
    <mergeCell ref="A116:I116"/>
    <mergeCell ref="A109:I109"/>
    <mergeCell ref="H113:I113"/>
    <mergeCell ref="A105:B105"/>
    <mergeCell ref="H145:I145"/>
    <mergeCell ref="A146:B146"/>
    <mergeCell ref="H146:I146"/>
    <mergeCell ref="A147:B147"/>
    <mergeCell ref="H147:I147"/>
    <mergeCell ref="H137:I137"/>
    <mergeCell ref="A139:I139"/>
    <mergeCell ref="A141:I141"/>
    <mergeCell ref="H142:I142"/>
    <mergeCell ref="A143:B143"/>
    <mergeCell ref="H143:I143"/>
    <mergeCell ref="A144:B144"/>
    <mergeCell ref="H144:I144"/>
    <mergeCell ref="A145:B145"/>
    <mergeCell ref="A138:D138"/>
    <mergeCell ref="F137:G137"/>
    <mergeCell ref="A151:B151"/>
    <mergeCell ref="H151:I151"/>
    <mergeCell ref="A152:B152"/>
    <mergeCell ref="H152:I152"/>
    <mergeCell ref="H153:I153"/>
    <mergeCell ref="A148:B148"/>
    <mergeCell ref="H148:I148"/>
    <mergeCell ref="A149:B149"/>
    <mergeCell ref="H149:I149"/>
    <mergeCell ref="A150:B150"/>
    <mergeCell ref="H150:I150"/>
    <mergeCell ref="A153:C153"/>
    <mergeCell ref="A162:I162"/>
    <mergeCell ref="A164:I164"/>
    <mergeCell ref="H165:I165"/>
    <mergeCell ref="A166:B166"/>
    <mergeCell ref="H166:I166"/>
    <mergeCell ref="H154:I154"/>
    <mergeCell ref="A155:I155"/>
    <mergeCell ref="A156:I156"/>
    <mergeCell ref="H159:I159"/>
    <mergeCell ref="H160:I160"/>
    <mergeCell ref="F159:G159"/>
    <mergeCell ref="F160:G160"/>
    <mergeCell ref="A154:C154"/>
    <mergeCell ref="F158:G158"/>
    <mergeCell ref="A161:D161"/>
    <mergeCell ref="A170:B170"/>
    <mergeCell ref="H170:I170"/>
    <mergeCell ref="A171:B171"/>
    <mergeCell ref="H171:I171"/>
    <mergeCell ref="A172:B172"/>
    <mergeCell ref="H172:I172"/>
    <mergeCell ref="A167:B167"/>
    <mergeCell ref="H167:I167"/>
    <mergeCell ref="A168:B168"/>
    <mergeCell ref="H168:I168"/>
    <mergeCell ref="A169:B169"/>
    <mergeCell ref="H169:I169"/>
    <mergeCell ref="A179:I179"/>
    <mergeCell ref="H182:I182"/>
    <mergeCell ref="A173:B173"/>
    <mergeCell ref="H173:I173"/>
    <mergeCell ref="A174:B174"/>
    <mergeCell ref="H174:I174"/>
    <mergeCell ref="A175:B175"/>
    <mergeCell ref="H175:I175"/>
    <mergeCell ref="F182:G182"/>
    <mergeCell ref="A192:B192"/>
    <mergeCell ref="H192:I192"/>
    <mergeCell ref="A193:B193"/>
    <mergeCell ref="H193:I193"/>
    <mergeCell ref="A194:B194"/>
    <mergeCell ref="H194:I194"/>
    <mergeCell ref="H189:I189"/>
    <mergeCell ref="A190:B190"/>
    <mergeCell ref="H190:I190"/>
    <mergeCell ref="A191:B191"/>
    <mergeCell ref="H191:I191"/>
    <mergeCell ref="A198:B198"/>
    <mergeCell ref="H198:I198"/>
    <mergeCell ref="H199:I199"/>
    <mergeCell ref="H200:I200"/>
    <mergeCell ref="A201:I201"/>
    <mergeCell ref="A195:B195"/>
    <mergeCell ref="H195:I195"/>
    <mergeCell ref="A196:B196"/>
    <mergeCell ref="H196:I196"/>
    <mergeCell ref="A197:B197"/>
    <mergeCell ref="H197:I197"/>
    <mergeCell ref="A199:C199"/>
    <mergeCell ref="A200:C200"/>
    <mergeCell ref="H215:I215"/>
    <mergeCell ref="A216:B216"/>
    <mergeCell ref="H216:I216"/>
    <mergeCell ref="A217:B217"/>
    <mergeCell ref="H217:I217"/>
    <mergeCell ref="A202:I202"/>
    <mergeCell ref="H205:I205"/>
    <mergeCell ref="H206:I206"/>
    <mergeCell ref="A208:I208"/>
    <mergeCell ref="A210:I210"/>
    <mergeCell ref="F204:G204"/>
    <mergeCell ref="A207:D207"/>
    <mergeCell ref="F206:G206"/>
    <mergeCell ref="F205:G205"/>
    <mergeCell ref="A225:I225"/>
    <mergeCell ref="H228:I228"/>
    <mergeCell ref="H229:I229"/>
    <mergeCell ref="A221:B221"/>
    <mergeCell ref="H221:I221"/>
    <mergeCell ref="H222:I222"/>
    <mergeCell ref="H223:I223"/>
    <mergeCell ref="A224:I224"/>
    <mergeCell ref="A218:B218"/>
    <mergeCell ref="H218:I218"/>
    <mergeCell ref="A219:B219"/>
    <mergeCell ref="H219:I219"/>
    <mergeCell ref="A220:B220"/>
    <mergeCell ref="H220:I220"/>
    <mergeCell ref="F227:G227"/>
  </mergeCells>
  <phoneticPr fontId="1"/>
  <conditionalFormatting sqref="A250:F250 H250:XFD250 E22:F23 C21:D21 A22:B23 A251:XFD1048576 A230:XFD249 A46:XFD46 A69:XFD69 A92:XFD92 A115:XFD115 A138:XFD138 A161:XFD161 A184:XFD184 A207:XFD207 A19:XFD20 A4:H4 A5:A14 A1 A15:H16 A3 A17:A18 J1:XFD18 A2:F2 H2:I2 C5:H5 J24:XFD43 J47:XFD66 J70:XFD89 J93:XFD112 J116:XFD135 J139:XFD158 J162:XFD181 J185:XFD206 J208:XFD227 C7:H14">
    <cfRule type="containsText" dxfId="37" priority="60" operator="containsText" text="24万円を超えています">
      <formula>NOT(ISERROR(SEARCH("24万円を超えています",A1)))</formula>
    </cfRule>
  </conditionalFormatting>
  <conditionalFormatting sqref="J228:XFD229">
    <cfRule type="containsText" dxfId="36" priority="57" operator="containsText" text="24万円を超えています">
      <formula>NOT(ISERROR(SEARCH("24万円を超えています",J228)))</formula>
    </cfRule>
  </conditionalFormatting>
  <conditionalFormatting sqref="A21:B21 E21:F21 J21:XFD23">
    <cfRule type="containsText" dxfId="35" priority="56" operator="containsText" text="24万円を超えています">
      <formula>NOT(ISERROR(SEARCH("24万円を超えています",A21)))</formula>
    </cfRule>
  </conditionalFormatting>
  <conditionalFormatting sqref="J44:XFD45">
    <cfRule type="containsText" dxfId="34" priority="55" operator="containsText" text="24万円を超えています">
      <formula>NOT(ISERROR(SEARCH("24万円を超えています",J44)))</formula>
    </cfRule>
  </conditionalFormatting>
  <conditionalFormatting sqref="J67:XFD68">
    <cfRule type="containsText" dxfId="33" priority="54" operator="containsText" text="24万円を超えています">
      <formula>NOT(ISERROR(SEARCH("24万円を超えています",J67)))</formula>
    </cfRule>
  </conditionalFormatting>
  <conditionalFormatting sqref="J90:XFD91">
    <cfRule type="containsText" dxfId="32" priority="53" operator="containsText" text="24万円を超えています">
      <formula>NOT(ISERROR(SEARCH("24万円を超えています",J90)))</formula>
    </cfRule>
  </conditionalFormatting>
  <conditionalFormatting sqref="J113:XFD114">
    <cfRule type="containsText" dxfId="31" priority="52" operator="containsText" text="24万円を超えています">
      <formula>NOT(ISERROR(SEARCH("24万円を超えています",J113)))</formula>
    </cfRule>
  </conditionalFormatting>
  <conditionalFormatting sqref="J136:XFD137">
    <cfRule type="containsText" dxfId="30" priority="51" operator="containsText" text="24万円を超えています">
      <formula>NOT(ISERROR(SEARCH("24万円を超えています",J136)))</formula>
    </cfRule>
  </conditionalFormatting>
  <conditionalFormatting sqref="J159:XFD160">
    <cfRule type="containsText" dxfId="29" priority="50" operator="containsText" text="24万円を超えています">
      <formula>NOT(ISERROR(SEARCH("24万円を超えています",J159)))</formula>
    </cfRule>
  </conditionalFormatting>
  <conditionalFormatting sqref="J182:XFD183">
    <cfRule type="containsText" dxfId="28" priority="49" operator="containsText" text="24万円を超えています">
      <formula>NOT(ISERROR(SEARCH("24万円を超えています",J182)))</formula>
    </cfRule>
  </conditionalFormatting>
  <conditionalFormatting sqref="E45:F45 C44:D44 A45:B45 A42:I42 A27:H27 A28:A37 A24 A38:H39 A26 A40:A41 A25:F25 H25:I25 C28:H37 A43:B43 D43:I43">
    <cfRule type="containsText" dxfId="27" priority="28" operator="containsText" text="24万円を超えています">
      <formula>NOT(ISERROR(SEARCH("24万円を超えています",A24)))</formula>
    </cfRule>
  </conditionalFormatting>
  <conditionalFormatting sqref="A44:B44 E44:F44">
    <cfRule type="containsText" dxfId="26" priority="27" operator="containsText" text="24万円を超えています">
      <formula>NOT(ISERROR(SEARCH("24万円を超えています",A44)))</formula>
    </cfRule>
  </conditionalFormatting>
  <conditionalFormatting sqref="E68:F68 C67:D67 A68:B68 A65:I65 A50:H50 A51:A60 A47 A61:H62 A49 A63:A64 A48:F48 H48:I48 C51:H60 A66:B66 D66:I66">
    <cfRule type="containsText" dxfId="25" priority="26" operator="containsText" text="24万円を超えています">
      <formula>NOT(ISERROR(SEARCH("24万円を超えています",A47)))</formula>
    </cfRule>
  </conditionalFormatting>
  <conditionalFormatting sqref="A67:B67 E67:F67">
    <cfRule type="containsText" dxfId="24" priority="25" operator="containsText" text="24万円を超えています">
      <formula>NOT(ISERROR(SEARCH("24万円を超えています",A67)))</formula>
    </cfRule>
  </conditionalFormatting>
  <conditionalFormatting sqref="E91:F91 C90:D90 A91:B91 A88:I88 A73:H73 A74:A83 A70 A84:H85 A72 A86:A87 A71:F71 H71:I71 C74:H83 A89:B89 D89:I89">
    <cfRule type="containsText" dxfId="23" priority="24" operator="containsText" text="24万円を超えています">
      <formula>NOT(ISERROR(SEARCH("24万円を超えています",A70)))</formula>
    </cfRule>
  </conditionalFormatting>
  <conditionalFormatting sqref="A90:B90 E90:F90">
    <cfRule type="containsText" dxfId="22" priority="23" operator="containsText" text="24万円を超えています">
      <formula>NOT(ISERROR(SEARCH("24万円を超えています",A90)))</formula>
    </cfRule>
  </conditionalFormatting>
  <conditionalFormatting sqref="E114:F114 C113:D113 A114:B114 A111:I111 A96:H96 A97:A106 A93 A107:H108 A95 A109:A110 A94:F94 H94:I94 C97:H106 A112:B112 D112:I112">
    <cfRule type="containsText" dxfId="21" priority="22" operator="containsText" text="24万円を超えています">
      <formula>NOT(ISERROR(SEARCH("24万円を超えています",A93)))</formula>
    </cfRule>
  </conditionalFormatting>
  <conditionalFormatting sqref="A113:B113 E113:F113">
    <cfRule type="containsText" dxfId="20" priority="21" operator="containsText" text="24万円を超えています">
      <formula>NOT(ISERROR(SEARCH("24万円を超えています",A113)))</formula>
    </cfRule>
  </conditionalFormatting>
  <conditionalFormatting sqref="E137:F137 C136:D136 A137:B137 A134:I134 A119:H119 A120:A129 A116 A130:H131 A118 A132:A133 A117:F117 H117:I117 C120:H129 A135:B135 D135:I135">
    <cfRule type="containsText" dxfId="19" priority="20" operator="containsText" text="24万円を超えています">
      <formula>NOT(ISERROR(SEARCH("24万円を超えています",A116)))</formula>
    </cfRule>
  </conditionalFormatting>
  <conditionalFormatting sqref="A136:B136 E136:F136">
    <cfRule type="containsText" dxfId="18" priority="19" operator="containsText" text="24万円を超えています">
      <formula>NOT(ISERROR(SEARCH("24万円を超えています",A136)))</formula>
    </cfRule>
  </conditionalFormatting>
  <conditionalFormatting sqref="E160:F160 C159:D159 A160:B160 A157:I157 A142:H142 A143:A152 A139 A153:H154 A141 A155:A156 A140:F140 H140:I140 C143:H152 A158:B158 D158:I158">
    <cfRule type="containsText" dxfId="17" priority="18" operator="containsText" text="24万円を超えています">
      <formula>NOT(ISERROR(SEARCH("24万円を超えています",A139)))</formula>
    </cfRule>
  </conditionalFormatting>
  <conditionalFormatting sqref="A159:B159 E159:F159">
    <cfRule type="containsText" dxfId="16" priority="17" operator="containsText" text="24万円を超えています">
      <formula>NOT(ISERROR(SEARCH("24万円を超えています",A159)))</formula>
    </cfRule>
  </conditionalFormatting>
  <conditionalFormatting sqref="E183:F183 C182:D182 A183:B183 A180:I180 A165:H165 A166:A175 A162 A176:H177 A164 A178:A179 A163:F163 H163:I163 C166:H175 A181:B181 D181:I181">
    <cfRule type="containsText" dxfId="15" priority="16" operator="containsText" text="24万円を超えています">
      <formula>NOT(ISERROR(SEARCH("24万円を超えています",A162)))</formula>
    </cfRule>
  </conditionalFormatting>
  <conditionalFormatting sqref="A182:B182 E182:F182">
    <cfRule type="containsText" dxfId="14" priority="15" operator="containsText" text="24万円を超えています">
      <formula>NOT(ISERROR(SEARCH("24万円を超えています",A182)))</formula>
    </cfRule>
  </conditionalFormatting>
  <conditionalFormatting sqref="E206:F206 C205:D205 A206:B206 A203:I203 A188:H188 A189:A198 A185 A199:H200 A187 A201:A202 A186:F186 H186:I186 C189:H198 A204:B204 D204:I204">
    <cfRule type="containsText" dxfId="13" priority="14" operator="containsText" text="24万円を超えています">
      <formula>NOT(ISERROR(SEARCH("24万円を超えています",A185)))</formula>
    </cfRule>
  </conditionalFormatting>
  <conditionalFormatting sqref="A205:B205 E205:F205">
    <cfRule type="containsText" dxfId="12" priority="13" operator="containsText" text="24万円を超えています">
      <formula>NOT(ISERROR(SEARCH("24万円を超えています",A205)))</formula>
    </cfRule>
  </conditionalFormatting>
  <conditionalFormatting sqref="E229:F229 C228:D228 A229:B229 A226:I226 A211:H211 A212:A221 A208 A222:H223 A210 A224:A225 A209:F209 H209:I209 C212:H221 A227:B227 D227:I227">
    <cfRule type="containsText" dxfId="11" priority="12" operator="containsText" text="24万円を超えています">
      <formula>NOT(ISERROR(SEARCH("24万円を超えています",A208)))</formula>
    </cfRule>
  </conditionalFormatting>
  <conditionalFormatting sqref="A228:B228 E228:F228">
    <cfRule type="containsText" dxfId="10" priority="11" operator="containsText" text="24万円を超えています">
      <formula>NOT(ISERROR(SEARCH("24万円を超えています",A228)))</formula>
    </cfRule>
  </conditionalFormatting>
  <conditionalFormatting sqref="C43">
    <cfRule type="containsText" dxfId="9" priority="10" operator="containsText" text="24万円を超えています">
      <formula>NOT(ISERROR(SEARCH("24万円を超えています",C43)))</formula>
    </cfRule>
  </conditionalFormatting>
  <conditionalFormatting sqref="C66">
    <cfRule type="containsText" dxfId="8" priority="9" operator="containsText" text="24万円を超えています">
      <formula>NOT(ISERROR(SEARCH("24万円を超えています",C66)))</formula>
    </cfRule>
  </conditionalFormatting>
  <conditionalFormatting sqref="C89">
    <cfRule type="containsText" dxfId="7" priority="8" operator="containsText" text="24万円を超えています">
      <formula>NOT(ISERROR(SEARCH("24万円を超えています",C89)))</formula>
    </cfRule>
  </conditionalFormatting>
  <conditionalFormatting sqref="C227">
    <cfRule type="containsText" dxfId="6" priority="2" operator="containsText" text="24万円を超えています">
      <formula>NOT(ISERROR(SEARCH("24万円を超えています",C227)))</formula>
    </cfRule>
  </conditionalFormatting>
  <conditionalFormatting sqref="C112">
    <cfRule type="containsText" dxfId="5" priority="7" operator="containsText" text="24万円を超えています">
      <formula>NOT(ISERROR(SEARCH("24万円を超えています",C112)))</formula>
    </cfRule>
  </conditionalFormatting>
  <conditionalFormatting sqref="C135">
    <cfRule type="containsText" dxfId="4" priority="6" operator="containsText" text="24万円を超えています">
      <formula>NOT(ISERROR(SEARCH("24万円を超えています",C135)))</formula>
    </cfRule>
  </conditionalFormatting>
  <conditionalFormatting sqref="C158">
    <cfRule type="containsText" dxfId="3" priority="5" operator="containsText" text="24万円を超えています">
      <formula>NOT(ISERROR(SEARCH("24万円を超えています",C158)))</formula>
    </cfRule>
  </conditionalFormatting>
  <conditionalFormatting sqref="C181">
    <cfRule type="containsText" dxfId="2" priority="4" operator="containsText" text="24万円を超えています">
      <formula>NOT(ISERROR(SEARCH("24万円を超えています",C181)))</formula>
    </cfRule>
  </conditionalFormatting>
  <conditionalFormatting sqref="C204">
    <cfRule type="containsText" dxfId="1" priority="3" operator="containsText" text="24万円を超えています">
      <formula>NOT(ISERROR(SEARCH("24万円を超えています",C204)))</formula>
    </cfRule>
  </conditionalFormatting>
  <conditionalFormatting sqref="C6:H6">
    <cfRule type="containsText" dxfId="0" priority="1" operator="containsText" text="24万円を超えています">
      <formula>NOT(ISERROR(SEARCH("24万円を超えています",C6)))</formula>
    </cfRule>
  </conditionalFormatting>
  <pageMargins left="0.70866141732283472" right="0.39370078740157483" top="0.6692913385826772" bottom="0.11811023622047245" header="0.31496062992125984" footer="0.11811023622047245"/>
  <pageSetup paperSize="9" scale="88" fitToHeight="10" orientation="landscape" blackAndWhite="1" r:id="rId1"/>
  <headerFooter>
    <oddFooter>&amp;L01-7-3080-（060-1)（2022.10）</oddFooter>
  </headerFooter>
  <rowBreaks count="9" manualBreakCount="9">
    <brk id="23" max="16383" man="1"/>
    <brk id="46" max="16383" man="1"/>
    <brk id="69" max="16383" man="1"/>
    <brk id="92" max="16383" man="1"/>
    <brk id="115" max="8" man="1"/>
    <brk id="138" max="16383" man="1"/>
    <brk id="161" max="16383" man="1"/>
    <brk id="184" max="16383" man="1"/>
    <brk id="2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印刷用</vt:lpstr>
      <vt:lpstr>印刷用!Print_Area</vt:lpstr>
      <vt:lpstr>入力用!Print_Area</vt:lpstr>
    </vt:vector>
  </TitlesOfParts>
  <Company>伊予銀行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北條紀子</dc:creator>
  <cp:lastModifiedBy>中矢奈津子</cp:lastModifiedBy>
  <cp:lastPrinted>2023-05-16T03:38:38Z</cp:lastPrinted>
  <dcterms:created xsi:type="dcterms:W3CDTF">2021-06-08T07:26:00Z</dcterms:created>
  <dcterms:modified xsi:type="dcterms:W3CDTF">2023-05-16T03:39:54Z</dcterms:modified>
</cp:coreProperties>
</file>